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gorova\Documents\ЕГОРОВА С А\КОНКУРСЫ и ЗАКУПКИ\КОНКУРСЫ И ЗАКУПКИ 2021\АУКЦИОН УБОРКА ПОМЕЩЕНИЙ Лот 0005 АХР ДОР 2021 ЧЭСК\"/>
    </mc:Choice>
  </mc:AlternateContent>
  <bookViews>
    <workbookView xWindow="0" yWindow="0" windowWidth="28800" windowHeight="12000"/>
  </bookViews>
  <sheets>
    <sheet name="Структура НМЦ и форма КП" sheetId="1" r:id="rId1"/>
  </sheets>
  <externalReferences>
    <externalReference r:id="rId2"/>
  </externalReferences>
  <definedNames>
    <definedName name="_xlnm.Print_Titles" localSheetId="0">'Структура НМЦ и форма КП'!$7:$8</definedName>
    <definedName name="_xlnm.Print_Area" localSheetId="0">'Структура НМЦ и форма КП'!$A$1:$Q$95</definedName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1" i="1" l="1"/>
  <c r="G91" i="1" l="1"/>
  <c r="E9" i="1"/>
  <c r="E14" i="1"/>
  <c r="E18" i="1" l="1"/>
  <c r="G18" i="1" s="1"/>
  <c r="E59" i="1" l="1"/>
  <c r="G59" i="1" s="1"/>
  <c r="N11" i="1"/>
  <c r="N16" i="1"/>
  <c r="N19" i="1"/>
  <c r="N22" i="1"/>
  <c r="J19" i="1"/>
  <c r="J22" i="1"/>
  <c r="J26" i="1"/>
  <c r="J31" i="1"/>
  <c r="J41" i="1"/>
  <c r="J50" i="1"/>
  <c r="J55" i="1"/>
  <c r="J60" i="1"/>
  <c r="J63" i="1"/>
  <c r="J68" i="1"/>
  <c r="J73" i="1"/>
  <c r="J78" i="1"/>
  <c r="J83" i="1"/>
  <c r="J88" i="1"/>
  <c r="E48" i="1"/>
  <c r="G88" i="1"/>
  <c r="P88" i="1"/>
  <c r="Q88" i="1" s="1"/>
  <c r="N88" i="1"/>
  <c r="M88" i="1"/>
  <c r="G83" i="1"/>
  <c r="P83" i="1"/>
  <c r="Q83" i="1" s="1"/>
  <c r="N83" i="1"/>
  <c r="M83" i="1"/>
  <c r="G78" i="1"/>
  <c r="P78" i="1"/>
  <c r="Q78" i="1" s="1"/>
  <c r="N78" i="1"/>
  <c r="M78" i="1"/>
  <c r="G73" i="1"/>
  <c r="P73" i="1"/>
  <c r="Q73" i="1"/>
  <c r="N73" i="1"/>
  <c r="M73" i="1"/>
  <c r="G68" i="1"/>
  <c r="P68" i="1"/>
  <c r="Q68" i="1" s="1"/>
  <c r="N68" i="1"/>
  <c r="M68" i="1"/>
  <c r="G63" i="1"/>
  <c r="P63" i="1"/>
  <c r="Q63" i="1"/>
  <c r="N63" i="1"/>
  <c r="M63" i="1"/>
  <c r="G60" i="1"/>
  <c r="P60" i="1"/>
  <c r="Q60" i="1"/>
  <c r="N60" i="1"/>
  <c r="M60" i="1"/>
  <c r="G55" i="1"/>
  <c r="P55" i="1"/>
  <c r="Q55" i="1" s="1"/>
  <c r="N55" i="1"/>
  <c r="G50" i="1"/>
  <c r="P50" i="1"/>
  <c r="Q50" i="1"/>
  <c r="N50" i="1"/>
  <c r="G41" i="1"/>
  <c r="P41" i="1"/>
  <c r="Q41" i="1"/>
  <c r="N41" i="1"/>
  <c r="G31" i="1" l="1"/>
  <c r="P31" i="1"/>
  <c r="Q31" i="1"/>
  <c r="N31" i="1"/>
  <c r="M31" i="1"/>
  <c r="G26" i="1"/>
  <c r="P26" i="1"/>
  <c r="Q26" i="1"/>
  <c r="N26" i="1"/>
  <c r="G22" i="1"/>
  <c r="G19" i="1"/>
  <c r="G16" i="1"/>
  <c r="G11" i="1"/>
  <c r="E86" i="1" l="1"/>
  <c r="P86" i="1" l="1"/>
  <c r="Q86" i="1" s="1"/>
  <c r="P81" i="1"/>
  <c r="Q81" i="1" s="1"/>
  <c r="P76" i="1"/>
  <c r="Q76" i="1" s="1"/>
  <c r="P71" i="1"/>
  <c r="Q71" i="1" s="1"/>
  <c r="P66" i="1"/>
  <c r="Q66" i="1" s="1"/>
  <c r="P61" i="1"/>
  <c r="Q61" i="1" s="1"/>
  <c r="P53" i="1"/>
  <c r="Q53" i="1" s="1"/>
  <c r="P48" i="1"/>
  <c r="Q48" i="1" s="1"/>
  <c r="P44" i="1"/>
  <c r="Q44" i="1" s="1"/>
  <c r="P39" i="1"/>
  <c r="Q39" i="1" s="1"/>
  <c r="P29" i="1"/>
  <c r="Q29" i="1" s="1"/>
  <c r="P24" i="1"/>
  <c r="Q24" i="1" s="1"/>
  <c r="Q15" i="1"/>
  <c r="N86" i="1" l="1"/>
  <c r="E81" i="1"/>
  <c r="N81" i="1" s="1"/>
  <c r="E76" i="1"/>
  <c r="N76" i="1" s="1"/>
  <c r="E71" i="1"/>
  <c r="N71" i="1" s="1"/>
  <c r="E66" i="1"/>
  <c r="N66" i="1" s="1"/>
  <c r="E61" i="1"/>
  <c r="N61" i="1" s="1"/>
  <c r="E53" i="1"/>
  <c r="N53" i="1" s="1"/>
  <c r="N48" i="1"/>
  <c r="E44" i="1"/>
  <c r="N44" i="1" s="1"/>
  <c r="E39" i="1"/>
  <c r="N39" i="1" s="1"/>
  <c r="E34" i="1"/>
  <c r="E29" i="1"/>
  <c r="N29" i="1" s="1"/>
  <c r="E24" i="1"/>
  <c r="N24" i="1" s="1"/>
  <c r="E20" i="1"/>
  <c r="M53" i="1" l="1"/>
  <c r="P57" i="1"/>
  <c r="Q57" i="1" s="1"/>
  <c r="P56" i="1"/>
  <c r="Q56" i="1" s="1"/>
  <c r="P54" i="1"/>
  <c r="Q54" i="1" s="1"/>
  <c r="N57" i="1"/>
  <c r="M57" i="1"/>
  <c r="N56" i="1"/>
  <c r="M56" i="1"/>
  <c r="N54" i="1"/>
  <c r="M54" i="1"/>
  <c r="G57" i="1"/>
  <c r="G56" i="1"/>
  <c r="G54" i="1"/>
  <c r="G53" i="1" l="1"/>
  <c r="G90" i="1"/>
  <c r="G89" i="1"/>
  <c r="G87" i="1"/>
  <c r="G85" i="1"/>
  <c r="G84" i="1"/>
  <c r="G82" i="1"/>
  <c r="G75" i="1"/>
  <c r="G74" i="1"/>
  <c r="G72" i="1"/>
  <c r="G58" i="1"/>
  <c r="G47" i="1"/>
  <c r="G46" i="1"/>
  <c r="G45" i="1"/>
  <c r="G44" i="1" s="1"/>
  <c r="G38" i="1"/>
  <c r="G37" i="1"/>
  <c r="G36" i="1"/>
  <c r="G35" i="1"/>
  <c r="G34" i="1" l="1"/>
  <c r="G71" i="1"/>
  <c r="G86" i="1"/>
  <c r="G81" i="1"/>
  <c r="N90" i="1"/>
  <c r="N89" i="1"/>
  <c r="N87" i="1"/>
  <c r="N85" i="1"/>
  <c r="N84" i="1"/>
  <c r="N82" i="1"/>
  <c r="N80" i="1"/>
  <c r="N79" i="1"/>
  <c r="N77" i="1"/>
  <c r="N75" i="1"/>
  <c r="N74" i="1"/>
  <c r="N72" i="1"/>
  <c r="N70" i="1"/>
  <c r="N69" i="1"/>
  <c r="N67" i="1"/>
  <c r="N65" i="1"/>
  <c r="N64" i="1"/>
  <c r="N62" i="1"/>
  <c r="N59" i="1"/>
  <c r="N58" i="1"/>
  <c r="N52" i="1"/>
  <c r="N51" i="1"/>
  <c r="N49" i="1"/>
  <c r="N47" i="1"/>
  <c r="N46" i="1"/>
  <c r="N45" i="1"/>
  <c r="N43" i="1"/>
  <c r="N42" i="1"/>
  <c r="N40" i="1"/>
  <c r="N38" i="1"/>
  <c r="N37" i="1"/>
  <c r="N36" i="1"/>
  <c r="N35" i="1"/>
  <c r="N33" i="1"/>
  <c r="N32" i="1"/>
  <c r="N30" i="1"/>
  <c r="N28" i="1"/>
  <c r="N27" i="1"/>
  <c r="N25" i="1"/>
  <c r="N23" i="1"/>
  <c r="N21" i="1"/>
  <c r="N18" i="1"/>
  <c r="N17" i="1"/>
  <c r="G23" i="1"/>
  <c r="G21" i="1"/>
  <c r="G17" i="1"/>
  <c r="G15" i="1"/>
  <c r="N15" i="1"/>
  <c r="P90" i="1"/>
  <c r="Q90" i="1" s="1"/>
  <c r="P89" i="1"/>
  <c r="Q89" i="1" s="1"/>
  <c r="P87" i="1"/>
  <c r="Q87" i="1" s="1"/>
  <c r="P85" i="1"/>
  <c r="Q85" i="1" s="1"/>
  <c r="P84" i="1"/>
  <c r="Q84" i="1" s="1"/>
  <c r="P82" i="1"/>
  <c r="Q82" i="1" s="1"/>
  <c r="P80" i="1"/>
  <c r="P79" i="1"/>
  <c r="P77" i="1"/>
  <c r="P75" i="1"/>
  <c r="Q75" i="1" s="1"/>
  <c r="P74" i="1"/>
  <c r="Q74" i="1" s="1"/>
  <c r="P72" i="1"/>
  <c r="Q72" i="1" s="1"/>
  <c r="P70" i="1"/>
  <c r="P69" i="1"/>
  <c r="P67" i="1"/>
  <c r="P65" i="1"/>
  <c r="P64" i="1"/>
  <c r="P62" i="1"/>
  <c r="P59" i="1"/>
  <c r="P58" i="1"/>
  <c r="Q58" i="1" s="1"/>
  <c r="P52" i="1"/>
  <c r="P51" i="1"/>
  <c r="P49" i="1"/>
  <c r="P47" i="1"/>
  <c r="Q47" i="1" s="1"/>
  <c r="P46" i="1"/>
  <c r="Q46" i="1" s="1"/>
  <c r="P45" i="1"/>
  <c r="Q45" i="1" s="1"/>
  <c r="P43" i="1"/>
  <c r="P42" i="1"/>
  <c r="P40" i="1"/>
  <c r="P38" i="1"/>
  <c r="Q38" i="1" s="1"/>
  <c r="P37" i="1"/>
  <c r="Q37" i="1" s="1"/>
  <c r="P36" i="1"/>
  <c r="Q36" i="1" s="1"/>
  <c r="P35" i="1"/>
  <c r="Q35" i="1" s="1"/>
  <c r="P34" i="1"/>
  <c r="P33" i="1"/>
  <c r="P32" i="1"/>
  <c r="P30" i="1"/>
  <c r="P28" i="1"/>
  <c r="P27" i="1"/>
  <c r="P25" i="1"/>
  <c r="P23" i="1"/>
  <c r="Q23" i="1" s="1"/>
  <c r="P21" i="1"/>
  <c r="Q21" i="1" s="1"/>
  <c r="P20" i="1"/>
  <c r="P18" i="1"/>
  <c r="Q18" i="1" s="1"/>
  <c r="P17" i="1"/>
  <c r="Q17" i="1" s="1"/>
  <c r="Q14" i="1" s="1"/>
  <c r="M90" i="1"/>
  <c r="M89" i="1"/>
  <c r="M87" i="1"/>
  <c r="M86" i="1"/>
  <c r="M85" i="1"/>
  <c r="M84" i="1"/>
  <c r="M82" i="1"/>
  <c r="M81" i="1"/>
  <c r="M80" i="1"/>
  <c r="M79" i="1"/>
  <c r="M77" i="1"/>
  <c r="M76" i="1"/>
  <c r="M75" i="1"/>
  <c r="M74" i="1"/>
  <c r="M72" i="1"/>
  <c r="M71" i="1"/>
  <c r="M70" i="1"/>
  <c r="M69" i="1"/>
  <c r="M67" i="1"/>
  <c r="M66" i="1"/>
  <c r="M65" i="1"/>
  <c r="M64" i="1"/>
  <c r="M62" i="1"/>
  <c r="M61" i="1"/>
  <c r="M59" i="1"/>
  <c r="M58" i="1"/>
  <c r="M52" i="1"/>
  <c r="M51" i="1"/>
  <c r="M49" i="1"/>
  <c r="M48" i="1"/>
  <c r="M47" i="1"/>
  <c r="M46" i="1"/>
  <c r="M45" i="1"/>
  <c r="M44" i="1"/>
  <c r="M43" i="1"/>
  <c r="M42" i="1"/>
  <c r="M40" i="1"/>
  <c r="M39" i="1"/>
  <c r="M38" i="1"/>
  <c r="M37" i="1"/>
  <c r="M36" i="1"/>
  <c r="M35" i="1"/>
  <c r="M34" i="1"/>
  <c r="M33" i="1"/>
  <c r="M32" i="1"/>
  <c r="M30" i="1"/>
  <c r="M29" i="1"/>
  <c r="M28" i="1"/>
  <c r="M27" i="1"/>
  <c r="M25" i="1"/>
  <c r="M24" i="1"/>
  <c r="M23" i="1"/>
  <c r="M21" i="1"/>
  <c r="M20" i="1"/>
  <c r="M18" i="1"/>
  <c r="M17" i="1"/>
  <c r="M15" i="1"/>
  <c r="M14" i="1"/>
  <c r="G20" i="1" l="1"/>
  <c r="N34" i="1"/>
  <c r="N20" i="1"/>
  <c r="Q34" i="1"/>
  <c r="Q20" i="1"/>
  <c r="N14" i="1"/>
  <c r="G14" i="1"/>
  <c r="Q59" i="1"/>
  <c r="G42" i="1" l="1"/>
  <c r="G43" i="1"/>
  <c r="G49" i="1"/>
  <c r="G51" i="1"/>
  <c r="G52" i="1"/>
  <c r="G62" i="1"/>
  <c r="G64" i="1"/>
  <c r="G65" i="1"/>
  <c r="G67" i="1"/>
  <c r="G69" i="1"/>
  <c r="G70" i="1"/>
  <c r="G77" i="1"/>
  <c r="G79" i="1"/>
  <c r="G80" i="1"/>
  <c r="Q80" i="1"/>
  <c r="Q79" i="1"/>
  <c r="Q77" i="1"/>
  <c r="Q70" i="1"/>
  <c r="Q69" i="1"/>
  <c r="Q67" i="1"/>
  <c r="Q65" i="1"/>
  <c r="Q64" i="1"/>
  <c r="Q62" i="1"/>
  <c r="Q52" i="1"/>
  <c r="Q51" i="1"/>
  <c r="Q49" i="1"/>
  <c r="Q43" i="1"/>
  <c r="Q42" i="1"/>
  <c r="G48" i="1" l="1"/>
  <c r="G76" i="1"/>
  <c r="G61" i="1"/>
  <c r="G66" i="1"/>
  <c r="P10" i="1"/>
  <c r="Q10" i="1" s="1"/>
  <c r="P12" i="1"/>
  <c r="Q12" i="1" s="1"/>
  <c r="P13" i="1"/>
  <c r="Q13" i="1" s="1"/>
  <c r="Q25" i="1"/>
  <c r="Q27" i="1"/>
  <c r="Q28" i="1"/>
  <c r="Q30" i="1"/>
  <c r="Q32" i="1"/>
  <c r="Q33" i="1"/>
  <c r="Q40" i="1"/>
  <c r="P9" i="1"/>
  <c r="Q9" i="1" s="1"/>
  <c r="M10" i="1"/>
  <c r="M12" i="1"/>
  <c r="M13" i="1"/>
  <c r="M9" i="1"/>
  <c r="N10" i="1"/>
  <c r="N12" i="1"/>
  <c r="N13" i="1"/>
  <c r="N9" i="1"/>
  <c r="G10" i="1"/>
  <c r="G12" i="1"/>
  <c r="G13" i="1"/>
  <c r="G25" i="1"/>
  <c r="G27" i="1"/>
  <c r="G28" i="1"/>
  <c r="G30" i="1"/>
  <c r="G32" i="1"/>
  <c r="G33" i="1"/>
  <c r="G40" i="1"/>
  <c r="G39" i="1" s="1"/>
  <c r="G24" i="1" l="1"/>
  <c r="G29" i="1"/>
  <c r="G9" i="1"/>
  <c r="Q92" i="1"/>
  <c r="Q93" i="1" s="1"/>
  <c r="G92" i="1" l="1"/>
  <c r="G93" i="1" s="1"/>
  <c r="F3" i="1" l="1"/>
</calcChain>
</file>

<file path=xl/sharedStrings.xml><?xml version="1.0" encoding="utf-8"?>
<sst xmlns="http://schemas.openxmlformats.org/spreadsheetml/2006/main" count="274" uniqueCount="51">
  <si>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</si>
  <si>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</si>
  <si>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</si>
  <si>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</si>
  <si>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</si>
  <si>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</si>
  <si>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</si>
  <si>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</si>
  <si>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</si>
  <si>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</si>
  <si>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</si>
  <si>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</si>
  <si>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</si>
  <si>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</si>
  <si>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</si>
  <si>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</si>
  <si>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</si>
  <si>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</si>
  <si>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</si>
  <si>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</si>
  <si>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</si>
  <si>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</si>
  <si>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</si>
  <si>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уборка внутренних помещений</t>
  </si>
  <si>
    <t>уборка прилегающей территории</t>
  </si>
  <si>
    <t>расходные материалы</t>
  </si>
  <si>
    <t>услуга/месяц</t>
  </si>
  <si>
    <t xml:space="preserve"> Расходы по Чебоксарскому межрайонному отделению г. Чебоксары, Московский пр-т, д. 41/1, (помещение №1)</t>
  </si>
  <si>
    <t>Расходы по Чебоксарскому межрайонному отделению г. Чебоксары, Эгерский бульвар, д.33Б (помещение дополнительного офиса)</t>
  </si>
  <si>
    <t>Расходы по Чебоксарскому межрайонному отделению г. Чебоксары, ул. 50-лет Октября, д.4., пом.2 (помещение дополнительного офиса)</t>
  </si>
  <si>
    <t>Расходы по Чебоксарскому межрайонному отделению г. Чебоксары, Московский пр-т, д. 41/1, (помещение №2)</t>
  </si>
  <si>
    <t>2</t>
  </si>
  <si>
    <t>3</t>
  </si>
  <si>
    <t xml:space="preserve">Итого расходы по Ядринскому межрайонному отделению </t>
  </si>
  <si>
    <t xml:space="preserve"> Расходы по Канашскому межрайонному отделению г. Канаш, ул. Пушкина, д. 10  </t>
  </si>
  <si>
    <t xml:space="preserve"> Расходы по Канашскому межрайонному отделению г. Канаш, ул. Пушкина, д. 14  </t>
  </si>
  <si>
    <t xml:space="preserve"> Расходы по Канашскому межрайонному отделению Янтиковский район, с. Янтиково, пр. Ленина, дом 11 (помещение дополнительного офиса)</t>
  </si>
  <si>
    <t xml:space="preserve"> Расходы по Канашскому межрайонному отделению Ибресинский район, п. Ибреси, ул. Садовая, дом 7 (помещение дополнительного офиса)</t>
  </si>
  <si>
    <t xml:space="preserve"> Расходы по Цивильскому межрайонному отделению г. Цивильск, ул. Трактористов, д.2 г</t>
  </si>
  <si>
    <t xml:space="preserve"> Расходы по Цивильскому межрайонному отделению г. Цивильск, ул. Маяковская, рядом с д.35
(мобильное здание модульного типа)
</t>
  </si>
  <si>
    <t xml:space="preserve"> Расходы по Новочебоксарскому межрайонному отделению г. Новочебоксарск, ул. Винокурова, д.21 а </t>
  </si>
  <si>
    <t xml:space="preserve"> Расходы по Новочебоксарскому межрайонному отделению г. Новочебоксарск, ул. Винокурова, д.21 а (помещения обслуживания потребителей  физических лиц)</t>
  </si>
  <si>
    <t xml:space="preserve"> Расходы по Новочебоксарскому межрайонному отделению г. Новочебоксарск, ул. Винокурова, 21а – конференц-зал на 2 этаже (с лестничными маршами) -уборка до и после проведения мероприятий (ориентировочное количество мероприятий - 10 в год), мытье окон согласно общему графику </t>
  </si>
  <si>
    <t xml:space="preserve"> Расходы по Новочебоксарскому межрайонному отделению г. Марпосад, ул. Николаева, 89В (помещение дополнительного офиса)</t>
  </si>
  <si>
    <t xml:space="preserve"> Расходы по Управлению г. Чебоксары, ул. Гладкова, д.13 а</t>
  </si>
  <si>
    <t>Расходы по Алатырскому межрайонному отделению г. Алатырь, ул. Московская/ Жуковского, д. 64/57 пом.3</t>
  </si>
  <si>
    <t>Расходы по Алатырскому межрайонному отделению г. Алатырь, ул. Московская/ Жуковского, д. 64/57 пом.3п-1п (помещения обслуживания потребителей физических лиц)</t>
  </si>
  <si>
    <t>Расходы по Шумерлинскому межрайонному отделению г. Шумерля, ул. Ленина, 34А</t>
  </si>
  <si>
    <t>Расходы по Шумерлинскому межрайонному отделению Вурнарский район, п.г.т. Вурнары, ул. Ленина, 73а (помещение дополнительного офиса)</t>
  </si>
  <si>
    <t xml:space="preserve"> Расходы по Батыревскому межрайонному отделению с.Батырево, пр.Ленина, 22А</t>
  </si>
  <si>
    <t xml:space="preserve">дезинфекция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</si>
</sst>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rgb="FF00206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thin">
        <color rgb="FF002060"/>
      </right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medium">
        <color rgb="FF002060"/>
      </bottom>
      <diagonal/>
    </border>
    <border>
      <left/>
      <right style="thin">
        <color rgb="FF002060"/>
      </right>
      <top style="medium">
        <color indexed="64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medium">
        <color rgb="FF002060"/>
      </bottom>
      <diagonal/>
    </border>
    <border>
      <left style="thin">
        <color rgb="FF002060"/>
      </left>
      <right/>
      <top style="medium">
        <color indexed="64"/>
      </top>
      <bottom style="medium">
        <color rgb="FF002060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medium">
        <color rgb="FF002060"/>
      </bottom>
      <diagonal/>
    </border>
    <border>
      <left style="medium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medium">
        <color rgb="FF002060"/>
      </top>
      <bottom style="thin">
        <color rgb="FF002060"/>
      </bottom>
      <diagonal/>
    </border>
    <border>
      <left style="medium">
        <color indexed="64"/>
      </left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thin">
        <color rgb="FF002060"/>
      </bottom>
      <diagonal/>
    </border>
    <border>
      <left/>
      <right style="thin">
        <color rgb="FF002060"/>
      </right>
      <top style="medium">
        <color indexed="64"/>
      </top>
      <bottom/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thin">
        <color rgb="FF002060"/>
      </bottom>
      <diagonal/>
    </border>
    <border>
      <left/>
      <right style="thin">
        <color rgb="FF002060"/>
      </right>
      <top style="medium">
        <color indexed="64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/>
      <diagonal/>
    </border>
    <border>
      <left style="medium">
        <color rgb="FF002060"/>
      </left>
      <right/>
      <top style="thin">
        <color rgb="FF002060"/>
      </top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/>
      <right style="medium">
        <color rgb="FF002060"/>
      </right>
      <top style="thin">
        <color rgb="FF002060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" fontId="2" fillId="4" borderId="15" xfId="0" applyNumberFormat="1" applyFont="1" applyFill="1" applyBorder="1" applyAlignment="1">
      <alignment horizontal="center" vertical="top" wrapText="1"/>
    </xf>
    <xf numFmtId="4" fontId="2" fillId="4" borderId="14" xfId="0" applyNumberFormat="1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center" wrapText="1"/>
    </xf>
    <xf numFmtId="9" fontId="8" fillId="2" borderId="16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1" fillId="4" borderId="9" xfId="0" applyNumberFormat="1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4" fontId="4" fillId="5" borderId="17" xfId="0" applyNumberFormat="1" applyFont="1" applyFill="1" applyBorder="1" applyAlignment="1">
      <alignment horizontal="center" vertical="center" wrapText="1"/>
    </xf>
    <xf numFmtId="4" fontId="18" fillId="0" borderId="17" xfId="0" applyNumberFormat="1" applyFont="1" applyFill="1" applyBorder="1" applyAlignment="1">
      <alignment horizontal="center" vertical="center"/>
    </xf>
    <xf numFmtId="4" fontId="4" fillId="5" borderId="2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7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top" wrapText="1"/>
    </xf>
    <xf numFmtId="4" fontId="1" fillId="4" borderId="24" xfId="0" applyNumberFormat="1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/>
    </xf>
    <xf numFmtId="4" fontId="4" fillId="5" borderId="33" xfId="0" applyNumberFormat="1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4" fontId="17" fillId="0" borderId="34" xfId="0" applyNumberFormat="1" applyFont="1" applyFill="1" applyBorder="1" applyAlignment="1" applyProtection="1">
      <alignment horizontal="center" vertical="center" wrapText="1"/>
    </xf>
    <xf numFmtId="0" fontId="16" fillId="0" borderId="35" xfId="0" applyFont="1" applyFill="1" applyBorder="1" applyAlignment="1">
      <alignment horizontal="left" vertical="top" wrapText="1"/>
    </xf>
    <xf numFmtId="3" fontId="4" fillId="5" borderId="17" xfId="0" applyNumberFormat="1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4" fontId="4" fillId="0" borderId="33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17" fillId="0" borderId="43" xfId="0" applyNumberFormat="1" applyFont="1" applyFill="1" applyBorder="1" applyAlignment="1" applyProtection="1">
      <alignment horizontal="center" vertical="center" wrapText="1"/>
    </xf>
    <xf numFmtId="0" fontId="13" fillId="0" borderId="17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center" wrapText="1"/>
    </xf>
    <xf numFmtId="4" fontId="1" fillId="4" borderId="47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" fontId="9" fillId="4" borderId="22" xfId="0" applyNumberFormat="1" applyFont="1" applyFill="1" applyBorder="1" applyAlignment="1" applyProtection="1">
      <alignment horizontal="right" vertical="center" wrapText="1"/>
    </xf>
    <xf numFmtId="4" fontId="9" fillId="4" borderId="21" xfId="0" applyNumberFormat="1" applyFont="1" applyFill="1" applyBorder="1" applyAlignment="1" applyProtection="1">
      <alignment horizontal="right" vertical="center" wrapText="1"/>
    </xf>
    <xf numFmtId="4" fontId="9" fillId="4" borderId="23" xfId="0" applyNumberFormat="1" applyFont="1" applyFill="1" applyBorder="1" applyAlignment="1" applyProtection="1">
      <alignment horizontal="right" vertical="center" wrapText="1"/>
    </xf>
    <xf numFmtId="4" fontId="8" fillId="4" borderId="44" xfId="0" applyNumberFormat="1" applyFont="1" applyFill="1" applyBorder="1" applyAlignment="1" applyProtection="1">
      <alignment horizontal="right" vertical="top" wrapText="1"/>
    </xf>
    <xf numFmtId="4" fontId="8" fillId="4" borderId="45" xfId="0" applyNumberFormat="1" applyFont="1" applyFill="1" applyBorder="1" applyAlignment="1" applyProtection="1">
      <alignment horizontal="right" vertical="top" wrapText="1"/>
    </xf>
    <xf numFmtId="4" fontId="8" fillId="4" borderId="46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4" fontId="8" fillId="4" borderId="12" xfId="0" applyNumberFormat="1" applyFont="1" applyFill="1" applyBorder="1" applyAlignment="1" applyProtection="1">
      <alignment horizontal="right" vertical="top" wrapText="1"/>
    </xf>
    <xf numFmtId="4" fontId="8" fillId="4" borderId="13" xfId="0" applyNumberFormat="1" applyFont="1" applyFill="1" applyBorder="1" applyAlignment="1" applyProtection="1">
      <alignment horizontal="right" vertical="top" wrapText="1"/>
    </xf>
    <xf numFmtId="4" fontId="8" fillId="4" borderId="8" xfId="0" applyNumberFormat="1" applyFont="1" applyFill="1" applyBorder="1" applyAlignment="1" applyProtection="1">
      <alignment horizontal="right" vertical="top" wrapText="1"/>
    </xf>
    <xf numFmtId="4" fontId="8" fillId="4" borderId="11" xfId="0" applyNumberFormat="1" applyFont="1" applyFill="1" applyBorder="1" applyAlignment="1" applyProtection="1">
      <alignment horizontal="right" vertical="top" wrapText="1"/>
    </xf>
    <xf numFmtId="4" fontId="8" fillId="4" borderId="10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0" fontId="5" fillId="3" borderId="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2"/>
  <sheetViews>
    <sheetView tabSelected="1" topLeftCell="A82" zoomScaleNormal="100" workbookViewId="0">
      <selection activeCell="H95" sqref="H95"/>
    </sheetView>
  </sheetViews>
  <sheetFormatPr defaultRowHeight="15" x14ac:dyDescent="0.25"/>
  <cols>
    <col min="1" max="1" width="4.5703125" customWidth="1"/>
    <col min="2" max="2" width="9.140625" customWidth="1"/>
    <col min="3" max="3" width="36.7109375" customWidth="1"/>
    <col min="4" max="4" width="7.140625" customWidth="1"/>
    <col min="5" max="5" width="17.140625" customWidth="1"/>
    <col min="6" max="6" width="14.7109375" customWidth="1"/>
    <col min="7" max="7" width="22.5703125" customWidth="1"/>
    <col min="8" max="8" width="10.5703125" customWidth="1"/>
    <col min="10" max="10" width="38.85546875" customWidth="1"/>
    <col min="11" max="11" width="20.140625" customWidth="1"/>
    <col min="12" max="12" width="17.710937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0.140625" customWidth="1"/>
    <col min="20" max="20" width="27.7109375" customWidth="1"/>
  </cols>
  <sheetData>
    <row r="1" spans="2:27" ht="34.5" customHeight="1" x14ac:dyDescent="0.25">
      <c r="B1" s="56" t="s">
        <v>17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4"/>
      <c r="S1" s="4"/>
      <c r="T1" s="4"/>
      <c r="U1" s="4"/>
      <c r="V1" s="4"/>
      <c r="W1" s="4"/>
      <c r="X1" s="4"/>
      <c r="Y1" s="4"/>
      <c r="Z1" s="4"/>
      <c r="AA1" s="4"/>
    </row>
    <row r="2" spans="2:27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ht="34.5" customHeight="1" thickBot="1" x14ac:dyDescent="0.3">
      <c r="B3" s="57" t="s">
        <v>10</v>
      </c>
      <c r="C3" s="58"/>
      <c r="D3" s="58"/>
      <c r="E3" s="59"/>
      <c r="F3" s="19">
        <f>G91</f>
        <v>4150284.7199999997</v>
      </c>
      <c r="G3" s="11" t="s">
        <v>2</v>
      </c>
      <c r="H3" s="1"/>
      <c r="I3" s="57" t="s">
        <v>22</v>
      </c>
      <c r="J3" s="58"/>
      <c r="K3" s="58"/>
      <c r="L3" s="58"/>
      <c r="M3" s="58"/>
      <c r="N3" s="58"/>
      <c r="O3" s="58"/>
      <c r="P3" s="58"/>
      <c r="Q3" s="78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ht="33.75" customHeight="1" x14ac:dyDescent="0.25">
      <c r="B4" s="66"/>
      <c r="C4" s="66"/>
      <c r="D4" s="66"/>
      <c r="E4" s="66"/>
      <c r="F4" s="66"/>
      <c r="G4" s="66"/>
      <c r="H4" s="1"/>
      <c r="I4" s="77" t="s">
        <v>18</v>
      </c>
      <c r="J4" s="77"/>
      <c r="K4" s="77"/>
      <c r="L4" s="7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ht="21.75" customHeight="1" x14ac:dyDescent="0.25">
      <c r="B5" s="1"/>
      <c r="C5" s="1"/>
      <c r="D5" s="1"/>
      <c r="E5" s="1"/>
      <c r="F5" s="1"/>
      <c r="G5" s="1"/>
      <c r="H5" s="1"/>
      <c r="I5" s="16" t="s">
        <v>19</v>
      </c>
      <c r="J5" s="16"/>
      <c r="K5" s="16"/>
      <c r="L5" s="1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ht="21" customHeight="1" thickBot="1" x14ac:dyDescent="0.3">
      <c r="B6" s="1"/>
      <c r="C6" s="1"/>
      <c r="D6" s="1"/>
      <c r="E6" s="1"/>
      <c r="F6" s="1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ht="32.25" customHeight="1" thickBot="1" x14ac:dyDescent="0.3">
      <c r="B7" s="67" t="s">
        <v>11</v>
      </c>
      <c r="C7" s="68"/>
      <c r="D7" s="69"/>
      <c r="E7" s="69"/>
      <c r="F7" s="70"/>
      <c r="G7" s="71"/>
      <c r="H7" s="5"/>
      <c r="I7" s="82" t="s">
        <v>21</v>
      </c>
      <c r="J7" s="83"/>
      <c r="K7" s="83"/>
      <c r="L7" s="83"/>
      <c r="M7" s="83"/>
      <c r="N7" s="83"/>
      <c r="O7" s="83"/>
      <c r="P7" s="83"/>
      <c r="Q7" s="84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ht="89.25" x14ac:dyDescent="0.25">
      <c r="B8" s="33" t="s">
        <v>3</v>
      </c>
      <c r="C8" s="20" t="s">
        <v>0</v>
      </c>
      <c r="D8" s="7" t="s">
        <v>7</v>
      </c>
      <c r="E8" s="21" t="s">
        <v>8</v>
      </c>
      <c r="F8" s="8" t="s">
        <v>4</v>
      </c>
      <c r="G8" s="34" t="s">
        <v>9</v>
      </c>
      <c r="H8" s="1"/>
      <c r="I8" s="41" t="s">
        <v>3</v>
      </c>
      <c r="J8" s="42" t="s">
        <v>1</v>
      </c>
      <c r="K8" s="43" t="s">
        <v>20</v>
      </c>
      <c r="L8" s="44" t="s">
        <v>16</v>
      </c>
      <c r="M8" s="44" t="s">
        <v>7</v>
      </c>
      <c r="N8" s="43" t="s">
        <v>8</v>
      </c>
      <c r="O8" s="43" t="s">
        <v>12</v>
      </c>
      <c r="P8" s="43" t="s">
        <v>4</v>
      </c>
      <c r="Q8" s="45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s="17" customFormat="1" ht="58.5" customHeight="1" x14ac:dyDescent="0.25">
      <c r="B9" s="35">
        <v>1</v>
      </c>
      <c r="C9" s="31" t="s">
        <v>30</v>
      </c>
      <c r="D9" s="25" t="s">
        <v>26</v>
      </c>
      <c r="E9" s="23">
        <f>SUM(E10:E13)</f>
        <v>24750</v>
      </c>
      <c r="F9" s="22">
        <v>12</v>
      </c>
      <c r="G9" s="36">
        <f>SUM(G10:G13)</f>
        <v>297000</v>
      </c>
      <c r="H9" s="18"/>
      <c r="I9" s="35">
        <v>1</v>
      </c>
      <c r="J9" s="31" t="s">
        <v>30</v>
      </c>
      <c r="K9" s="29"/>
      <c r="L9" s="29"/>
      <c r="M9" s="25" t="str">
        <f>D9</f>
        <v>услуга/месяц</v>
      </c>
      <c r="N9" s="23">
        <f>E9</f>
        <v>24750</v>
      </c>
      <c r="O9" s="30"/>
      <c r="P9" s="40">
        <f>F9</f>
        <v>12</v>
      </c>
      <c r="Q9" s="36">
        <f>P9*O9</f>
        <v>0</v>
      </c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2:27" s="17" customFormat="1" ht="25.5" x14ac:dyDescent="0.25">
      <c r="B10" s="37"/>
      <c r="C10" s="28" t="s">
        <v>23</v>
      </c>
      <c r="D10" s="26" t="s">
        <v>26</v>
      </c>
      <c r="E10" s="24">
        <v>11000</v>
      </c>
      <c r="F10" s="27">
        <v>12</v>
      </c>
      <c r="G10" s="38">
        <f t="shared" ref="G10:G41" si="0">F10*E10</f>
        <v>132000</v>
      </c>
      <c r="H10" s="18"/>
      <c r="I10" s="46"/>
      <c r="J10" s="28" t="s">
        <v>23</v>
      </c>
      <c r="K10" s="29"/>
      <c r="L10" s="29"/>
      <c r="M10" s="26" t="str">
        <f t="shared" ref="M10:M86" si="1">D10</f>
        <v>услуга/месяц</v>
      </c>
      <c r="N10" s="48">
        <f t="shared" ref="N10:N85" si="2">E10</f>
        <v>11000</v>
      </c>
      <c r="O10" s="30"/>
      <c r="P10" s="49">
        <f t="shared" ref="P10:P85" si="3">F10</f>
        <v>12</v>
      </c>
      <c r="Q10" s="50">
        <f>P10*O10</f>
        <v>0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2:27" s="17" customFormat="1" ht="25.5" x14ac:dyDescent="0.25">
      <c r="B11" s="37"/>
      <c r="C11" s="28" t="s">
        <v>50</v>
      </c>
      <c r="D11" s="26" t="s">
        <v>26</v>
      </c>
      <c r="E11" s="24">
        <v>3800</v>
      </c>
      <c r="F11" s="27">
        <v>12</v>
      </c>
      <c r="G11" s="38">
        <f>E11*F11</f>
        <v>45600</v>
      </c>
      <c r="H11" s="18"/>
      <c r="I11" s="46"/>
      <c r="J11" s="28" t="s">
        <v>50</v>
      </c>
      <c r="K11" s="29"/>
      <c r="L11" s="29"/>
      <c r="M11" s="26" t="s">
        <v>26</v>
      </c>
      <c r="N11" s="48">
        <f>E11</f>
        <v>3800</v>
      </c>
      <c r="O11" s="30"/>
      <c r="P11" s="49">
        <v>12</v>
      </c>
      <c r="Q11" s="50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2:27" s="17" customFormat="1" ht="25.5" x14ac:dyDescent="0.25">
      <c r="B12" s="37"/>
      <c r="C12" s="28" t="s">
        <v>24</v>
      </c>
      <c r="D12" s="26" t="s">
        <v>26</v>
      </c>
      <c r="E12" s="24">
        <v>7000</v>
      </c>
      <c r="F12" s="27">
        <v>12</v>
      </c>
      <c r="G12" s="38">
        <f t="shared" si="0"/>
        <v>84000</v>
      </c>
      <c r="H12" s="18"/>
      <c r="I12" s="46"/>
      <c r="J12" s="28" t="s">
        <v>24</v>
      </c>
      <c r="K12" s="29"/>
      <c r="L12" s="29"/>
      <c r="M12" s="26" t="str">
        <f t="shared" si="1"/>
        <v>услуга/месяц</v>
      </c>
      <c r="N12" s="48">
        <f t="shared" si="2"/>
        <v>7000</v>
      </c>
      <c r="O12" s="30"/>
      <c r="P12" s="49">
        <f t="shared" si="3"/>
        <v>12</v>
      </c>
      <c r="Q12" s="50">
        <f t="shared" ref="Q12:Q88" si="4">P12*O12</f>
        <v>0</v>
      </c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2:27" s="17" customFormat="1" ht="25.5" x14ac:dyDescent="0.25">
      <c r="B13" s="37"/>
      <c r="C13" s="28" t="s">
        <v>25</v>
      </c>
      <c r="D13" s="26" t="s">
        <v>26</v>
      </c>
      <c r="E13" s="24">
        <v>2950</v>
      </c>
      <c r="F13" s="27">
        <v>12</v>
      </c>
      <c r="G13" s="38">
        <f t="shared" si="0"/>
        <v>35400</v>
      </c>
      <c r="H13" s="18"/>
      <c r="I13" s="46"/>
      <c r="J13" s="28" t="s">
        <v>25</v>
      </c>
      <c r="K13" s="29"/>
      <c r="L13" s="29"/>
      <c r="M13" s="26" t="str">
        <f t="shared" si="1"/>
        <v>услуга/месяц</v>
      </c>
      <c r="N13" s="48">
        <f t="shared" si="2"/>
        <v>2950</v>
      </c>
      <c r="O13" s="30"/>
      <c r="P13" s="49">
        <f t="shared" si="3"/>
        <v>12</v>
      </c>
      <c r="Q13" s="50">
        <f t="shared" si="4"/>
        <v>0</v>
      </c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2:27" s="17" customFormat="1" ht="58.5" customHeight="1" x14ac:dyDescent="0.25">
      <c r="B14" s="35" t="s">
        <v>31</v>
      </c>
      <c r="C14" s="31" t="s">
        <v>27</v>
      </c>
      <c r="D14" s="25" t="s">
        <v>26</v>
      </c>
      <c r="E14" s="23">
        <f>SUM(E15:E17)</f>
        <v>7950.0599999999995</v>
      </c>
      <c r="F14" s="22">
        <v>12</v>
      </c>
      <c r="G14" s="36">
        <f>SUM(G15:G17)</f>
        <v>95400.72</v>
      </c>
      <c r="H14" s="18"/>
      <c r="I14" s="35" t="s">
        <v>31</v>
      </c>
      <c r="J14" s="31" t="s">
        <v>27</v>
      </c>
      <c r="K14" s="29"/>
      <c r="L14" s="29"/>
      <c r="M14" s="25" t="str">
        <f t="shared" si="1"/>
        <v>услуга/месяц</v>
      </c>
      <c r="N14" s="23">
        <f>SUM(N15:N17)</f>
        <v>7950.0599999999995</v>
      </c>
      <c r="O14" s="30"/>
      <c r="P14" s="40">
        <v>12</v>
      </c>
      <c r="Q14" s="36">
        <f>SUM(Q15:Q17)</f>
        <v>0</v>
      </c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2:27" s="17" customFormat="1" ht="25.5" x14ac:dyDescent="0.25">
      <c r="B15" s="37"/>
      <c r="C15" s="28" t="s">
        <v>23</v>
      </c>
      <c r="D15" s="26" t="s">
        <v>26</v>
      </c>
      <c r="E15" s="24">
        <v>4400</v>
      </c>
      <c r="F15" s="27">
        <v>12</v>
      </c>
      <c r="G15" s="38">
        <f t="shared" si="0"/>
        <v>52800</v>
      </c>
      <c r="H15" s="18"/>
      <c r="I15" s="46"/>
      <c r="J15" s="28" t="s">
        <v>23</v>
      </c>
      <c r="K15" s="29"/>
      <c r="L15" s="29"/>
      <c r="M15" s="26" t="str">
        <f t="shared" si="1"/>
        <v>услуга/месяц</v>
      </c>
      <c r="N15" s="48">
        <f t="shared" si="2"/>
        <v>4400</v>
      </c>
      <c r="O15" s="30"/>
      <c r="P15" s="49">
        <v>12</v>
      </c>
      <c r="Q15" s="50">
        <f t="shared" si="4"/>
        <v>0</v>
      </c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2:27" s="17" customFormat="1" ht="25.5" x14ac:dyDescent="0.25">
      <c r="B16" s="37"/>
      <c r="C16" s="28" t="s">
        <v>50</v>
      </c>
      <c r="D16" s="26" t="s">
        <v>26</v>
      </c>
      <c r="E16" s="24">
        <v>650.05999999999995</v>
      </c>
      <c r="F16" s="27">
        <v>12</v>
      </c>
      <c r="G16" s="38">
        <f>F16*E16</f>
        <v>7800.7199999999993</v>
      </c>
      <c r="H16" s="18"/>
      <c r="I16" s="46"/>
      <c r="J16" s="28" t="s">
        <v>50</v>
      </c>
      <c r="K16" s="29"/>
      <c r="L16" s="29"/>
      <c r="M16" s="26" t="s">
        <v>26</v>
      </c>
      <c r="N16" s="48">
        <f>E16</f>
        <v>650.05999999999995</v>
      </c>
      <c r="O16" s="30"/>
      <c r="P16" s="49">
        <v>12</v>
      </c>
      <c r="Q16" s="50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2:27" s="17" customFormat="1" ht="25.5" x14ac:dyDescent="0.25">
      <c r="B17" s="37"/>
      <c r="C17" s="28" t="s">
        <v>25</v>
      </c>
      <c r="D17" s="26" t="s">
        <v>26</v>
      </c>
      <c r="E17" s="24">
        <v>2900</v>
      </c>
      <c r="F17" s="27">
        <v>12</v>
      </c>
      <c r="G17" s="38">
        <f t="shared" si="0"/>
        <v>34800</v>
      </c>
      <c r="H17" s="18"/>
      <c r="I17" s="46"/>
      <c r="J17" s="28" t="s">
        <v>25</v>
      </c>
      <c r="K17" s="29"/>
      <c r="L17" s="29"/>
      <c r="M17" s="26" t="str">
        <f t="shared" si="1"/>
        <v>услуга/месяц</v>
      </c>
      <c r="N17" s="48">
        <f t="shared" si="2"/>
        <v>2900</v>
      </c>
      <c r="O17" s="30"/>
      <c r="P17" s="49">
        <f t="shared" si="3"/>
        <v>12</v>
      </c>
      <c r="Q17" s="50">
        <f t="shared" si="4"/>
        <v>0</v>
      </c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2:27" s="17" customFormat="1" ht="60.75" customHeight="1" x14ac:dyDescent="0.25">
      <c r="B18" s="35" t="s">
        <v>32</v>
      </c>
      <c r="C18" s="31" t="s">
        <v>28</v>
      </c>
      <c r="D18" s="25" t="s">
        <v>26</v>
      </c>
      <c r="E18" s="23">
        <f>3500+E19</f>
        <v>3950</v>
      </c>
      <c r="F18" s="22">
        <v>12</v>
      </c>
      <c r="G18" s="36">
        <f>F18*E18</f>
        <v>47400</v>
      </c>
      <c r="H18" s="18"/>
      <c r="I18" s="35" t="s">
        <v>32</v>
      </c>
      <c r="J18" s="31" t="s">
        <v>28</v>
      </c>
      <c r="K18" s="29"/>
      <c r="L18" s="29"/>
      <c r="M18" s="25" t="str">
        <f t="shared" si="1"/>
        <v>услуга/месяц</v>
      </c>
      <c r="N18" s="23">
        <f t="shared" si="2"/>
        <v>3950</v>
      </c>
      <c r="O18" s="30"/>
      <c r="P18" s="40">
        <f t="shared" si="3"/>
        <v>12</v>
      </c>
      <c r="Q18" s="36">
        <f t="shared" si="4"/>
        <v>0</v>
      </c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2:27" s="17" customFormat="1" ht="27" customHeight="1" x14ac:dyDescent="0.25">
      <c r="B19" s="37"/>
      <c r="C19" s="28" t="s">
        <v>50</v>
      </c>
      <c r="D19" s="26" t="s">
        <v>26</v>
      </c>
      <c r="E19" s="48">
        <v>450</v>
      </c>
      <c r="F19" s="54">
        <v>12</v>
      </c>
      <c r="G19" s="50">
        <f>E19*F19</f>
        <v>5400</v>
      </c>
      <c r="H19" s="18"/>
      <c r="I19" s="37"/>
      <c r="J19" s="28" t="str">
        <f>C19</f>
        <v xml:space="preserve">дезинфекция </v>
      </c>
      <c r="K19" s="29"/>
      <c r="L19" s="29"/>
      <c r="M19" s="26" t="s">
        <v>26</v>
      </c>
      <c r="N19" s="48">
        <f>E19</f>
        <v>450</v>
      </c>
      <c r="O19" s="30"/>
      <c r="P19" s="49">
        <v>12</v>
      </c>
      <c r="Q19" s="50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2:27" s="17" customFormat="1" ht="76.5" customHeight="1" x14ac:dyDescent="0.25">
      <c r="B20" s="35">
        <v>4</v>
      </c>
      <c r="C20" s="31" t="s">
        <v>29</v>
      </c>
      <c r="D20" s="25" t="s">
        <v>26</v>
      </c>
      <c r="E20" s="23">
        <f>SUM(E21:E23)</f>
        <v>8790</v>
      </c>
      <c r="F20" s="22">
        <v>12</v>
      </c>
      <c r="G20" s="36">
        <f>SUM(G21:G23)</f>
        <v>105480</v>
      </c>
      <c r="H20" s="18"/>
      <c r="I20" s="35">
        <v>4</v>
      </c>
      <c r="J20" s="31" t="s">
        <v>29</v>
      </c>
      <c r="K20" s="29"/>
      <c r="L20" s="29"/>
      <c r="M20" s="25" t="str">
        <f t="shared" si="1"/>
        <v>услуга/месяц</v>
      </c>
      <c r="N20" s="23">
        <f>SUM(N21:N23)</f>
        <v>8790</v>
      </c>
      <c r="O20" s="30"/>
      <c r="P20" s="40">
        <f t="shared" si="3"/>
        <v>12</v>
      </c>
      <c r="Q20" s="36">
        <f>SUM(Q21:Q23)</f>
        <v>0</v>
      </c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2:27" s="17" customFormat="1" ht="25.5" x14ac:dyDescent="0.25">
      <c r="B21" s="37"/>
      <c r="C21" s="28" t="s">
        <v>23</v>
      </c>
      <c r="D21" s="26" t="s">
        <v>26</v>
      </c>
      <c r="E21" s="24">
        <v>5500</v>
      </c>
      <c r="F21" s="27">
        <v>12</v>
      </c>
      <c r="G21" s="38">
        <f t="shared" si="0"/>
        <v>66000</v>
      </c>
      <c r="H21" s="18"/>
      <c r="I21" s="46"/>
      <c r="J21" s="28" t="s">
        <v>23</v>
      </c>
      <c r="K21" s="29"/>
      <c r="L21" s="29"/>
      <c r="M21" s="26" t="str">
        <f t="shared" si="1"/>
        <v>услуга/месяц</v>
      </c>
      <c r="N21" s="48">
        <f t="shared" si="2"/>
        <v>5500</v>
      </c>
      <c r="O21" s="30"/>
      <c r="P21" s="49">
        <f t="shared" si="3"/>
        <v>12</v>
      </c>
      <c r="Q21" s="50">
        <f t="shared" si="4"/>
        <v>0</v>
      </c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2:27" s="17" customFormat="1" ht="25.5" x14ac:dyDescent="0.25">
      <c r="B22" s="37"/>
      <c r="C22" s="28" t="s">
        <v>50</v>
      </c>
      <c r="D22" s="26" t="s">
        <v>26</v>
      </c>
      <c r="E22" s="24">
        <v>890</v>
      </c>
      <c r="F22" s="27">
        <v>12</v>
      </c>
      <c r="G22" s="38">
        <f>E22*F22</f>
        <v>10680</v>
      </c>
      <c r="H22" s="18"/>
      <c r="I22" s="46"/>
      <c r="J22" s="28" t="str">
        <f>C22</f>
        <v xml:space="preserve">дезинфекция </v>
      </c>
      <c r="K22" s="29"/>
      <c r="L22" s="29"/>
      <c r="M22" s="26" t="s">
        <v>26</v>
      </c>
      <c r="N22" s="48">
        <f>E22</f>
        <v>890</v>
      </c>
      <c r="O22" s="30"/>
      <c r="P22" s="49">
        <v>12</v>
      </c>
      <c r="Q22" s="50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2:27" s="17" customFormat="1" ht="25.5" x14ac:dyDescent="0.25">
      <c r="B23" s="37"/>
      <c r="C23" s="28" t="s">
        <v>25</v>
      </c>
      <c r="D23" s="26" t="s">
        <v>26</v>
      </c>
      <c r="E23" s="24">
        <v>2400</v>
      </c>
      <c r="F23" s="27">
        <v>12</v>
      </c>
      <c r="G23" s="38">
        <f t="shared" si="0"/>
        <v>28800</v>
      </c>
      <c r="H23" s="18"/>
      <c r="I23" s="46"/>
      <c r="J23" s="28" t="s">
        <v>25</v>
      </c>
      <c r="K23" s="29"/>
      <c r="L23" s="29"/>
      <c r="M23" s="26" t="str">
        <f t="shared" si="1"/>
        <v>услуга/месяц</v>
      </c>
      <c r="N23" s="48">
        <f t="shared" si="2"/>
        <v>2400</v>
      </c>
      <c r="O23" s="30"/>
      <c r="P23" s="49">
        <f t="shared" si="3"/>
        <v>12</v>
      </c>
      <c r="Q23" s="50">
        <f t="shared" si="4"/>
        <v>0</v>
      </c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2:27" s="17" customFormat="1" ht="30" x14ac:dyDescent="0.25">
      <c r="B24" s="35">
        <v>5</v>
      </c>
      <c r="C24" s="31" t="s">
        <v>33</v>
      </c>
      <c r="D24" s="25" t="s">
        <v>26</v>
      </c>
      <c r="E24" s="23">
        <f>SUM(E25:E28)</f>
        <v>26620</v>
      </c>
      <c r="F24" s="22">
        <v>12</v>
      </c>
      <c r="G24" s="36">
        <f>SUM(G25:G28)</f>
        <v>319440</v>
      </c>
      <c r="H24" s="2"/>
      <c r="I24" s="35">
        <v>5</v>
      </c>
      <c r="J24" s="31" t="s">
        <v>33</v>
      </c>
      <c r="K24" s="29"/>
      <c r="L24" s="29"/>
      <c r="M24" s="25" t="str">
        <f t="shared" si="1"/>
        <v>услуга/месяц</v>
      </c>
      <c r="N24" s="23">
        <f>E24</f>
        <v>26620</v>
      </c>
      <c r="O24" s="30"/>
      <c r="P24" s="40">
        <f>F24</f>
        <v>12</v>
      </c>
      <c r="Q24" s="36">
        <f>P24*O24</f>
        <v>0</v>
      </c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2:27" s="17" customFormat="1" ht="25.5" x14ac:dyDescent="0.25">
      <c r="B25" s="37"/>
      <c r="C25" s="28" t="s">
        <v>23</v>
      </c>
      <c r="D25" s="26" t="s">
        <v>26</v>
      </c>
      <c r="E25" s="24">
        <v>15600</v>
      </c>
      <c r="F25" s="27">
        <v>12</v>
      </c>
      <c r="G25" s="38">
        <f t="shared" si="0"/>
        <v>187200</v>
      </c>
      <c r="H25" s="18"/>
      <c r="I25" s="47"/>
      <c r="J25" s="28" t="s">
        <v>23</v>
      </c>
      <c r="K25" s="29"/>
      <c r="L25" s="29"/>
      <c r="M25" s="26" t="str">
        <f t="shared" si="1"/>
        <v>услуга/месяц</v>
      </c>
      <c r="N25" s="48">
        <f t="shared" si="2"/>
        <v>15600</v>
      </c>
      <c r="O25" s="30"/>
      <c r="P25" s="49">
        <f t="shared" si="3"/>
        <v>12</v>
      </c>
      <c r="Q25" s="50">
        <f t="shared" si="4"/>
        <v>0</v>
      </c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2:27" s="17" customFormat="1" ht="25.5" x14ac:dyDescent="0.25">
      <c r="B26" s="37"/>
      <c r="C26" s="28" t="s">
        <v>50</v>
      </c>
      <c r="D26" s="26" t="s">
        <v>26</v>
      </c>
      <c r="E26" s="24">
        <v>2420</v>
      </c>
      <c r="F26" s="27">
        <v>12</v>
      </c>
      <c r="G26" s="38">
        <f>E26*F26</f>
        <v>29040</v>
      </c>
      <c r="H26" s="18"/>
      <c r="I26" s="47"/>
      <c r="J26" s="28" t="str">
        <f>C26</f>
        <v xml:space="preserve">дезинфекция </v>
      </c>
      <c r="K26" s="29"/>
      <c r="L26" s="29"/>
      <c r="M26" s="26" t="s">
        <v>26</v>
      </c>
      <c r="N26" s="48">
        <f t="shared" si="2"/>
        <v>2420</v>
      </c>
      <c r="O26" s="30"/>
      <c r="P26" s="49">
        <f t="shared" si="3"/>
        <v>12</v>
      </c>
      <c r="Q26" s="50">
        <f t="shared" si="4"/>
        <v>0</v>
      </c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2:27" s="17" customFormat="1" ht="25.5" x14ac:dyDescent="0.25">
      <c r="B27" s="37"/>
      <c r="C27" s="28" t="s">
        <v>24</v>
      </c>
      <c r="D27" s="26" t="s">
        <v>26</v>
      </c>
      <c r="E27" s="24">
        <v>6700</v>
      </c>
      <c r="F27" s="27">
        <v>12</v>
      </c>
      <c r="G27" s="38">
        <f t="shared" si="0"/>
        <v>80400</v>
      </c>
      <c r="H27" s="18"/>
      <c r="I27" s="47"/>
      <c r="J27" s="28" t="s">
        <v>24</v>
      </c>
      <c r="K27" s="29"/>
      <c r="L27" s="29"/>
      <c r="M27" s="26" t="str">
        <f t="shared" si="1"/>
        <v>услуга/месяц</v>
      </c>
      <c r="N27" s="48">
        <f t="shared" si="2"/>
        <v>6700</v>
      </c>
      <c r="O27" s="30"/>
      <c r="P27" s="49">
        <f t="shared" si="3"/>
        <v>12</v>
      </c>
      <c r="Q27" s="50">
        <f t="shared" si="4"/>
        <v>0</v>
      </c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spans="2:27" s="17" customFormat="1" ht="25.5" x14ac:dyDescent="0.25">
      <c r="B28" s="37"/>
      <c r="C28" s="28" t="s">
        <v>25</v>
      </c>
      <c r="D28" s="26" t="s">
        <v>26</v>
      </c>
      <c r="E28" s="24">
        <v>1900</v>
      </c>
      <c r="F28" s="27">
        <v>12</v>
      </c>
      <c r="G28" s="38">
        <f t="shared" si="0"/>
        <v>22800</v>
      </c>
      <c r="H28" s="18"/>
      <c r="I28" s="47"/>
      <c r="J28" s="28" t="s">
        <v>25</v>
      </c>
      <c r="K28" s="29"/>
      <c r="L28" s="29"/>
      <c r="M28" s="26" t="str">
        <f t="shared" si="1"/>
        <v>услуга/месяц</v>
      </c>
      <c r="N28" s="48">
        <f t="shared" si="2"/>
        <v>1900</v>
      </c>
      <c r="O28" s="30"/>
      <c r="P28" s="49">
        <f t="shared" si="3"/>
        <v>12</v>
      </c>
      <c r="Q28" s="50">
        <f t="shared" si="4"/>
        <v>0</v>
      </c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2:27" s="17" customFormat="1" ht="45" x14ac:dyDescent="0.25">
      <c r="B29" s="35">
        <v>6</v>
      </c>
      <c r="C29" s="31" t="s">
        <v>34</v>
      </c>
      <c r="D29" s="25" t="s">
        <v>26</v>
      </c>
      <c r="E29" s="23">
        <f>SUM(E30:E33)</f>
        <v>29300</v>
      </c>
      <c r="F29" s="22">
        <v>12</v>
      </c>
      <c r="G29" s="36">
        <f>SUM(G30:G33)</f>
        <v>351600</v>
      </c>
      <c r="H29" s="18"/>
      <c r="I29" s="35">
        <v>6</v>
      </c>
      <c r="J29" s="31" t="s">
        <v>34</v>
      </c>
      <c r="K29" s="29"/>
      <c r="L29" s="29"/>
      <c r="M29" s="25" t="str">
        <f t="shared" si="1"/>
        <v>услуга/месяц</v>
      </c>
      <c r="N29" s="23">
        <f>E29</f>
        <v>29300</v>
      </c>
      <c r="O29" s="30"/>
      <c r="P29" s="40">
        <f>F29</f>
        <v>12</v>
      </c>
      <c r="Q29" s="36">
        <f>P29*O29</f>
        <v>0</v>
      </c>
      <c r="R29" s="18"/>
      <c r="S29" s="18"/>
      <c r="T29" s="18"/>
      <c r="U29" s="18"/>
      <c r="V29" s="18"/>
      <c r="W29" s="18"/>
      <c r="X29" s="18"/>
      <c r="Y29" s="18"/>
      <c r="Z29" s="18"/>
      <c r="AA29" s="18"/>
    </row>
    <row r="30" spans="2:27" s="17" customFormat="1" ht="25.5" x14ac:dyDescent="0.25">
      <c r="B30" s="37"/>
      <c r="C30" s="28" t="s">
        <v>23</v>
      </c>
      <c r="D30" s="26" t="s">
        <v>26</v>
      </c>
      <c r="E30" s="24">
        <v>13600</v>
      </c>
      <c r="F30" s="27">
        <v>12</v>
      </c>
      <c r="G30" s="38">
        <f t="shared" si="0"/>
        <v>163200</v>
      </c>
      <c r="H30" s="18"/>
      <c r="I30" s="47"/>
      <c r="J30" s="28" t="s">
        <v>23</v>
      </c>
      <c r="K30" s="29"/>
      <c r="L30" s="29"/>
      <c r="M30" s="26" t="str">
        <f t="shared" si="1"/>
        <v>услуга/месяц</v>
      </c>
      <c r="N30" s="48">
        <f t="shared" si="2"/>
        <v>13600</v>
      </c>
      <c r="O30" s="30"/>
      <c r="P30" s="49">
        <f t="shared" si="3"/>
        <v>12</v>
      </c>
      <c r="Q30" s="50">
        <f t="shared" si="4"/>
        <v>0</v>
      </c>
      <c r="R30" s="18"/>
      <c r="S30" s="18"/>
      <c r="T30" s="18"/>
      <c r="U30" s="18"/>
      <c r="V30" s="18"/>
      <c r="W30" s="18"/>
      <c r="X30" s="18"/>
      <c r="Y30" s="18"/>
      <c r="Z30" s="18"/>
      <c r="AA30" s="18"/>
    </row>
    <row r="31" spans="2:27" s="17" customFormat="1" ht="25.5" x14ac:dyDescent="0.25">
      <c r="B31" s="37"/>
      <c r="C31" s="28" t="s">
        <v>50</v>
      </c>
      <c r="D31" s="26" t="s">
        <v>26</v>
      </c>
      <c r="E31" s="24">
        <v>4500</v>
      </c>
      <c r="F31" s="27">
        <v>12</v>
      </c>
      <c r="G31" s="38">
        <f>F31*E31</f>
        <v>54000</v>
      </c>
      <c r="H31" s="18"/>
      <c r="I31" s="47"/>
      <c r="J31" s="28" t="str">
        <f>C31</f>
        <v xml:space="preserve">дезинфекция </v>
      </c>
      <c r="K31" s="29"/>
      <c r="L31" s="29"/>
      <c r="M31" s="26" t="str">
        <f t="shared" si="1"/>
        <v>услуга/месяц</v>
      </c>
      <c r="N31" s="48">
        <f t="shared" si="2"/>
        <v>4500</v>
      </c>
      <c r="O31" s="30"/>
      <c r="P31" s="49">
        <f t="shared" si="3"/>
        <v>12</v>
      </c>
      <c r="Q31" s="50">
        <f t="shared" si="4"/>
        <v>0</v>
      </c>
      <c r="R31" s="18"/>
      <c r="S31" s="18"/>
      <c r="T31" s="18"/>
      <c r="U31" s="18"/>
      <c r="V31" s="18"/>
      <c r="W31" s="18"/>
      <c r="X31" s="18"/>
      <c r="Y31" s="18"/>
      <c r="Z31" s="18"/>
      <c r="AA31" s="18"/>
    </row>
    <row r="32" spans="2:27" s="17" customFormat="1" ht="25.5" x14ac:dyDescent="0.25">
      <c r="B32" s="37"/>
      <c r="C32" s="28" t="s">
        <v>24</v>
      </c>
      <c r="D32" s="26" t="s">
        <v>26</v>
      </c>
      <c r="E32" s="24">
        <v>7800</v>
      </c>
      <c r="F32" s="27">
        <v>12</v>
      </c>
      <c r="G32" s="38">
        <f t="shared" si="0"/>
        <v>93600</v>
      </c>
      <c r="H32" s="18"/>
      <c r="I32" s="47"/>
      <c r="J32" s="28" t="s">
        <v>24</v>
      </c>
      <c r="K32" s="29"/>
      <c r="L32" s="29"/>
      <c r="M32" s="26" t="str">
        <f t="shared" si="1"/>
        <v>услуга/месяц</v>
      </c>
      <c r="N32" s="48">
        <f t="shared" si="2"/>
        <v>7800</v>
      </c>
      <c r="O32" s="30"/>
      <c r="P32" s="49">
        <f t="shared" si="3"/>
        <v>12</v>
      </c>
      <c r="Q32" s="50">
        <f t="shared" si="4"/>
        <v>0</v>
      </c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spans="2:27" s="17" customFormat="1" ht="25.5" x14ac:dyDescent="0.25">
      <c r="B33" s="37"/>
      <c r="C33" s="28" t="s">
        <v>25</v>
      </c>
      <c r="D33" s="26" t="s">
        <v>26</v>
      </c>
      <c r="E33" s="24">
        <v>3400</v>
      </c>
      <c r="F33" s="27">
        <v>12</v>
      </c>
      <c r="G33" s="38">
        <f t="shared" si="0"/>
        <v>40800</v>
      </c>
      <c r="H33" s="18"/>
      <c r="I33" s="47"/>
      <c r="J33" s="28" t="s">
        <v>25</v>
      </c>
      <c r="K33" s="29"/>
      <c r="L33" s="29"/>
      <c r="M33" s="26" t="str">
        <f t="shared" si="1"/>
        <v>услуга/месяц</v>
      </c>
      <c r="N33" s="48">
        <f t="shared" si="2"/>
        <v>3400</v>
      </c>
      <c r="O33" s="30"/>
      <c r="P33" s="49">
        <f t="shared" si="3"/>
        <v>12</v>
      </c>
      <c r="Q33" s="50">
        <f t="shared" si="4"/>
        <v>0</v>
      </c>
      <c r="R33" s="18"/>
      <c r="S33" s="18"/>
      <c r="T33" s="18"/>
      <c r="U33" s="18"/>
      <c r="V33" s="18"/>
      <c r="W33" s="18"/>
      <c r="X33" s="18"/>
      <c r="Y33" s="18"/>
      <c r="Z33" s="18"/>
      <c r="AA33" s="18"/>
    </row>
    <row r="34" spans="2:27" s="17" customFormat="1" ht="45" x14ac:dyDescent="0.25">
      <c r="B34" s="35">
        <v>7</v>
      </c>
      <c r="C34" s="31" t="s">
        <v>35</v>
      </c>
      <c r="D34" s="25" t="s">
        <v>26</v>
      </c>
      <c r="E34" s="23">
        <f>SUM(E35:E36)</f>
        <v>4400</v>
      </c>
      <c r="F34" s="22">
        <v>12</v>
      </c>
      <c r="G34" s="36">
        <f>SUM(G35:G36)</f>
        <v>52800</v>
      </c>
      <c r="H34" s="18"/>
      <c r="I34" s="35">
        <v>7</v>
      </c>
      <c r="J34" s="31" t="s">
        <v>35</v>
      </c>
      <c r="K34" s="29"/>
      <c r="L34" s="29"/>
      <c r="M34" s="25" t="str">
        <f t="shared" si="1"/>
        <v>услуга/месяц</v>
      </c>
      <c r="N34" s="23">
        <f>SUM(N35:N36)</f>
        <v>4400</v>
      </c>
      <c r="O34" s="30"/>
      <c r="P34" s="40">
        <f t="shared" si="3"/>
        <v>12</v>
      </c>
      <c r="Q34" s="36">
        <f>SUM(Q35:Q36)</f>
        <v>0</v>
      </c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 spans="2:27" s="17" customFormat="1" ht="25.5" x14ac:dyDescent="0.25">
      <c r="B35" s="37"/>
      <c r="C35" s="28" t="s">
        <v>23</v>
      </c>
      <c r="D35" s="26" t="s">
        <v>26</v>
      </c>
      <c r="E35" s="24">
        <v>2400</v>
      </c>
      <c r="F35" s="27">
        <v>12</v>
      </c>
      <c r="G35" s="38">
        <f t="shared" si="0"/>
        <v>28800</v>
      </c>
      <c r="H35" s="18"/>
      <c r="I35" s="47"/>
      <c r="J35" s="28" t="s">
        <v>23</v>
      </c>
      <c r="K35" s="29"/>
      <c r="L35" s="29"/>
      <c r="M35" s="26" t="str">
        <f t="shared" si="1"/>
        <v>услуга/месяц</v>
      </c>
      <c r="N35" s="48">
        <f t="shared" si="2"/>
        <v>2400</v>
      </c>
      <c r="O35" s="30"/>
      <c r="P35" s="49">
        <f t="shared" si="3"/>
        <v>12</v>
      </c>
      <c r="Q35" s="50">
        <f t="shared" si="4"/>
        <v>0</v>
      </c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2:27" s="17" customFormat="1" ht="25.5" x14ac:dyDescent="0.25">
      <c r="B36" s="37"/>
      <c r="C36" s="28" t="s">
        <v>24</v>
      </c>
      <c r="D36" s="26" t="s">
        <v>26</v>
      </c>
      <c r="E36" s="24">
        <v>2000</v>
      </c>
      <c r="F36" s="27">
        <v>12</v>
      </c>
      <c r="G36" s="38">
        <f t="shared" si="0"/>
        <v>24000</v>
      </c>
      <c r="H36" s="18"/>
      <c r="I36" s="47"/>
      <c r="J36" s="28" t="s">
        <v>24</v>
      </c>
      <c r="K36" s="29"/>
      <c r="L36" s="29"/>
      <c r="M36" s="26" t="str">
        <f t="shared" si="1"/>
        <v>услуга/месяц</v>
      </c>
      <c r="N36" s="48">
        <f t="shared" si="2"/>
        <v>2000</v>
      </c>
      <c r="O36" s="30"/>
      <c r="P36" s="49">
        <f t="shared" si="3"/>
        <v>12</v>
      </c>
      <c r="Q36" s="50">
        <f t="shared" si="4"/>
        <v>0</v>
      </c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37" spans="2:27" s="17" customFormat="1" ht="59.25" customHeight="1" x14ac:dyDescent="0.25">
      <c r="B37" s="35">
        <v>8</v>
      </c>
      <c r="C37" s="31" t="s">
        <v>36</v>
      </c>
      <c r="D37" s="25" t="s">
        <v>26</v>
      </c>
      <c r="E37" s="23">
        <v>2800</v>
      </c>
      <c r="F37" s="22">
        <v>12</v>
      </c>
      <c r="G37" s="36">
        <f t="shared" si="0"/>
        <v>33600</v>
      </c>
      <c r="H37" s="18"/>
      <c r="I37" s="35">
        <v>8</v>
      </c>
      <c r="J37" s="31" t="s">
        <v>36</v>
      </c>
      <c r="K37" s="29"/>
      <c r="L37" s="29"/>
      <c r="M37" s="25" t="str">
        <f t="shared" si="1"/>
        <v>услуга/месяц</v>
      </c>
      <c r="N37" s="23">
        <f t="shared" si="2"/>
        <v>2800</v>
      </c>
      <c r="O37" s="30"/>
      <c r="P37" s="40">
        <f t="shared" si="3"/>
        <v>12</v>
      </c>
      <c r="Q37" s="36">
        <f t="shared" si="4"/>
        <v>0</v>
      </c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 spans="2:27" s="17" customFormat="1" ht="60" customHeight="1" x14ac:dyDescent="0.25">
      <c r="B38" s="35">
        <v>9</v>
      </c>
      <c r="C38" s="31" t="s">
        <v>37</v>
      </c>
      <c r="D38" s="25" t="s">
        <v>26</v>
      </c>
      <c r="E38" s="23">
        <v>2950</v>
      </c>
      <c r="F38" s="22">
        <v>12</v>
      </c>
      <c r="G38" s="36">
        <f t="shared" si="0"/>
        <v>35400</v>
      </c>
      <c r="H38" s="18"/>
      <c r="I38" s="35">
        <v>9</v>
      </c>
      <c r="J38" s="31" t="s">
        <v>37</v>
      </c>
      <c r="K38" s="29"/>
      <c r="L38" s="29"/>
      <c r="M38" s="25" t="str">
        <f t="shared" si="1"/>
        <v>услуга/месяц</v>
      </c>
      <c r="N38" s="23">
        <f t="shared" si="2"/>
        <v>2950</v>
      </c>
      <c r="O38" s="30"/>
      <c r="P38" s="40">
        <f t="shared" si="3"/>
        <v>12</v>
      </c>
      <c r="Q38" s="36">
        <f t="shared" si="4"/>
        <v>0</v>
      </c>
      <c r="R38" s="18"/>
      <c r="S38" s="18"/>
      <c r="T38" s="18"/>
      <c r="U38" s="18"/>
      <c r="V38" s="18"/>
      <c r="W38" s="18"/>
      <c r="X38" s="18"/>
      <c r="Y38" s="18"/>
      <c r="Z38" s="18"/>
      <c r="AA38" s="18"/>
    </row>
    <row r="39" spans="2:27" s="17" customFormat="1" ht="45" customHeight="1" x14ac:dyDescent="0.25">
      <c r="B39" s="35">
        <v>10</v>
      </c>
      <c r="C39" s="31" t="s">
        <v>38</v>
      </c>
      <c r="D39" s="25" t="s">
        <v>26</v>
      </c>
      <c r="E39" s="23">
        <f>SUM(E40:E43)</f>
        <v>31320</v>
      </c>
      <c r="F39" s="22">
        <v>12</v>
      </c>
      <c r="G39" s="36">
        <f>SUM(G40:G43)</f>
        <v>375840</v>
      </c>
      <c r="H39" s="18"/>
      <c r="I39" s="35">
        <v>10</v>
      </c>
      <c r="J39" s="31" t="s">
        <v>38</v>
      </c>
      <c r="K39" s="29"/>
      <c r="L39" s="29"/>
      <c r="M39" s="25" t="str">
        <f t="shared" si="1"/>
        <v>услуга/месяц</v>
      </c>
      <c r="N39" s="23">
        <f>E39</f>
        <v>31320</v>
      </c>
      <c r="O39" s="30"/>
      <c r="P39" s="40">
        <f>F39</f>
        <v>12</v>
      </c>
      <c r="Q39" s="36">
        <f>P39*O39</f>
        <v>0</v>
      </c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 spans="2:27" s="17" customFormat="1" ht="25.5" x14ac:dyDescent="0.25">
      <c r="B40" s="37"/>
      <c r="C40" s="28" t="s">
        <v>23</v>
      </c>
      <c r="D40" s="26" t="s">
        <v>26</v>
      </c>
      <c r="E40" s="24">
        <v>12700</v>
      </c>
      <c r="F40" s="27">
        <v>12</v>
      </c>
      <c r="G40" s="38">
        <f t="shared" si="0"/>
        <v>152400</v>
      </c>
      <c r="H40" s="18"/>
      <c r="I40" s="47"/>
      <c r="J40" s="28" t="s">
        <v>23</v>
      </c>
      <c r="K40" s="29"/>
      <c r="L40" s="29"/>
      <c r="M40" s="26" t="str">
        <f t="shared" si="1"/>
        <v>услуга/месяц</v>
      </c>
      <c r="N40" s="48">
        <f t="shared" si="2"/>
        <v>12700</v>
      </c>
      <c r="O40" s="30"/>
      <c r="P40" s="49">
        <f t="shared" si="3"/>
        <v>12</v>
      </c>
      <c r="Q40" s="50">
        <f t="shared" si="4"/>
        <v>0</v>
      </c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2:27" s="17" customFormat="1" ht="25.5" x14ac:dyDescent="0.25">
      <c r="B41" s="37"/>
      <c r="C41" s="28" t="s">
        <v>50</v>
      </c>
      <c r="D41" s="26" t="s">
        <v>26</v>
      </c>
      <c r="E41" s="24">
        <v>5120</v>
      </c>
      <c r="F41" s="27">
        <v>12</v>
      </c>
      <c r="G41" s="38">
        <f t="shared" si="0"/>
        <v>61440</v>
      </c>
      <c r="H41" s="18"/>
      <c r="I41" s="47"/>
      <c r="J41" s="28" t="str">
        <f>C41</f>
        <v xml:space="preserve">дезинфекция </v>
      </c>
      <c r="K41" s="29"/>
      <c r="L41" s="29"/>
      <c r="M41" s="26" t="s">
        <v>26</v>
      </c>
      <c r="N41" s="48">
        <f t="shared" si="2"/>
        <v>5120</v>
      </c>
      <c r="O41" s="30"/>
      <c r="P41" s="49">
        <f t="shared" si="3"/>
        <v>12</v>
      </c>
      <c r="Q41" s="50">
        <f t="shared" si="4"/>
        <v>0</v>
      </c>
      <c r="R41" s="18"/>
      <c r="S41" s="18"/>
      <c r="T41" s="18"/>
      <c r="U41" s="18"/>
      <c r="V41" s="18"/>
      <c r="W41" s="18"/>
      <c r="X41" s="18"/>
      <c r="Y41" s="18"/>
      <c r="Z41" s="18"/>
      <c r="AA41" s="18"/>
    </row>
    <row r="42" spans="2:27" s="17" customFormat="1" ht="25.5" x14ac:dyDescent="0.25">
      <c r="B42" s="37"/>
      <c r="C42" s="28" t="s">
        <v>24</v>
      </c>
      <c r="D42" s="26" t="s">
        <v>26</v>
      </c>
      <c r="E42" s="24">
        <v>10000</v>
      </c>
      <c r="F42" s="27">
        <v>12</v>
      </c>
      <c r="G42" s="38">
        <f>F42*E42</f>
        <v>120000</v>
      </c>
      <c r="H42" s="18"/>
      <c r="I42" s="47"/>
      <c r="J42" s="28" t="s">
        <v>24</v>
      </c>
      <c r="K42" s="29"/>
      <c r="L42" s="29"/>
      <c r="M42" s="26" t="str">
        <f t="shared" si="1"/>
        <v>услуга/месяц</v>
      </c>
      <c r="N42" s="48">
        <f t="shared" si="2"/>
        <v>10000</v>
      </c>
      <c r="O42" s="30"/>
      <c r="P42" s="49">
        <f t="shared" si="3"/>
        <v>12</v>
      </c>
      <c r="Q42" s="50">
        <f t="shared" si="4"/>
        <v>0</v>
      </c>
      <c r="R42" s="18"/>
      <c r="S42" s="18"/>
      <c r="T42" s="18"/>
      <c r="U42" s="18"/>
      <c r="V42" s="18"/>
      <c r="W42" s="18"/>
      <c r="X42" s="18"/>
      <c r="Y42" s="18"/>
      <c r="Z42" s="18"/>
      <c r="AA42" s="18"/>
    </row>
    <row r="43" spans="2:27" s="17" customFormat="1" ht="25.5" x14ac:dyDescent="0.25">
      <c r="B43" s="37"/>
      <c r="C43" s="28" t="s">
        <v>25</v>
      </c>
      <c r="D43" s="26" t="s">
        <v>26</v>
      </c>
      <c r="E43" s="24">
        <v>3500</v>
      </c>
      <c r="F43" s="27">
        <v>12</v>
      </c>
      <c r="G43" s="38">
        <f>F43*E43</f>
        <v>42000</v>
      </c>
      <c r="H43" s="18"/>
      <c r="I43" s="47"/>
      <c r="J43" s="28" t="s">
        <v>25</v>
      </c>
      <c r="K43" s="29"/>
      <c r="L43" s="29"/>
      <c r="M43" s="26" t="str">
        <f t="shared" si="1"/>
        <v>услуга/месяц</v>
      </c>
      <c r="N43" s="48">
        <f t="shared" si="2"/>
        <v>3500</v>
      </c>
      <c r="O43" s="30"/>
      <c r="P43" s="49">
        <f t="shared" si="3"/>
        <v>12</v>
      </c>
      <c r="Q43" s="50">
        <f t="shared" si="4"/>
        <v>0</v>
      </c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 spans="2:27" s="17" customFormat="1" ht="63" customHeight="1" x14ac:dyDescent="0.25">
      <c r="B44" s="35">
        <v>11</v>
      </c>
      <c r="C44" s="31" t="s">
        <v>39</v>
      </c>
      <c r="D44" s="25" t="s">
        <v>26</v>
      </c>
      <c r="E44" s="23">
        <f>SUM(E45:E47)</f>
        <v>7800</v>
      </c>
      <c r="F44" s="22">
        <v>12</v>
      </c>
      <c r="G44" s="36">
        <f>SUM(G45:G47)</f>
        <v>93600</v>
      </c>
      <c r="H44" s="18"/>
      <c r="I44" s="35">
        <v>11</v>
      </c>
      <c r="J44" s="31" t="s">
        <v>39</v>
      </c>
      <c r="K44" s="29"/>
      <c r="L44" s="29"/>
      <c r="M44" s="25" t="str">
        <f t="shared" si="1"/>
        <v>услуга/месяц</v>
      </c>
      <c r="N44" s="23">
        <f>E44</f>
        <v>7800</v>
      </c>
      <c r="O44" s="30"/>
      <c r="P44" s="40">
        <f>F44</f>
        <v>12</v>
      </c>
      <c r="Q44" s="36">
        <f>P44*O44</f>
        <v>0</v>
      </c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 spans="2:27" s="17" customFormat="1" ht="25.5" x14ac:dyDescent="0.25">
      <c r="B45" s="37"/>
      <c r="C45" s="28" t="s">
        <v>23</v>
      </c>
      <c r="D45" s="26" t="s">
        <v>26</v>
      </c>
      <c r="E45" s="24">
        <v>4400</v>
      </c>
      <c r="F45" s="27">
        <v>12</v>
      </c>
      <c r="G45" s="38">
        <f t="shared" ref="G45:G47" si="5">F45*E45</f>
        <v>52800</v>
      </c>
      <c r="H45" s="18"/>
      <c r="I45" s="47"/>
      <c r="J45" s="28" t="s">
        <v>23</v>
      </c>
      <c r="K45" s="29"/>
      <c r="L45" s="29"/>
      <c r="M45" s="26" t="str">
        <f t="shared" si="1"/>
        <v>услуга/месяц</v>
      </c>
      <c r="N45" s="48">
        <f t="shared" si="2"/>
        <v>4400</v>
      </c>
      <c r="O45" s="30"/>
      <c r="P45" s="49">
        <f t="shared" si="3"/>
        <v>12</v>
      </c>
      <c r="Q45" s="50">
        <f t="shared" si="4"/>
        <v>0</v>
      </c>
      <c r="R45" s="18"/>
      <c r="S45" s="18"/>
      <c r="T45" s="18"/>
      <c r="U45" s="18"/>
      <c r="V45" s="18"/>
      <c r="W45" s="18"/>
      <c r="X45" s="18"/>
      <c r="Y45" s="18"/>
      <c r="Z45" s="18"/>
      <c r="AA45" s="18"/>
    </row>
    <row r="46" spans="2:27" s="17" customFormat="1" ht="25.5" x14ac:dyDescent="0.25">
      <c r="B46" s="37"/>
      <c r="C46" s="28" t="s">
        <v>24</v>
      </c>
      <c r="D46" s="26" t="s">
        <v>26</v>
      </c>
      <c r="E46" s="24">
        <v>2400</v>
      </c>
      <c r="F46" s="27">
        <v>12</v>
      </c>
      <c r="G46" s="38">
        <f t="shared" si="5"/>
        <v>28800</v>
      </c>
      <c r="H46" s="18"/>
      <c r="I46" s="47"/>
      <c r="J46" s="28" t="s">
        <v>24</v>
      </c>
      <c r="K46" s="29"/>
      <c r="L46" s="29"/>
      <c r="M46" s="26" t="str">
        <f t="shared" si="1"/>
        <v>услуга/месяц</v>
      </c>
      <c r="N46" s="48">
        <f t="shared" si="2"/>
        <v>2400</v>
      </c>
      <c r="O46" s="30"/>
      <c r="P46" s="49">
        <f t="shared" si="3"/>
        <v>12</v>
      </c>
      <c r="Q46" s="50">
        <f t="shared" si="4"/>
        <v>0</v>
      </c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spans="2:27" s="17" customFormat="1" ht="25.5" x14ac:dyDescent="0.25">
      <c r="B47" s="37"/>
      <c r="C47" s="28" t="s">
        <v>25</v>
      </c>
      <c r="D47" s="26" t="s">
        <v>26</v>
      </c>
      <c r="E47" s="24">
        <v>1000</v>
      </c>
      <c r="F47" s="27">
        <v>12</v>
      </c>
      <c r="G47" s="52">
        <f t="shared" si="5"/>
        <v>12000</v>
      </c>
      <c r="H47" s="18"/>
      <c r="I47" s="47"/>
      <c r="J47" s="28" t="s">
        <v>25</v>
      </c>
      <c r="K47" s="29"/>
      <c r="L47" s="29"/>
      <c r="M47" s="26" t="str">
        <f t="shared" si="1"/>
        <v>услуга/месяц</v>
      </c>
      <c r="N47" s="48">
        <f t="shared" si="2"/>
        <v>1000</v>
      </c>
      <c r="O47" s="30"/>
      <c r="P47" s="49">
        <f t="shared" si="3"/>
        <v>12</v>
      </c>
      <c r="Q47" s="50">
        <f t="shared" si="4"/>
        <v>0</v>
      </c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spans="2:27" s="17" customFormat="1" ht="45.75" customHeight="1" x14ac:dyDescent="0.25">
      <c r="B48" s="35">
        <v>12</v>
      </c>
      <c r="C48" s="31" t="s">
        <v>40</v>
      </c>
      <c r="D48" s="25" t="s">
        <v>26</v>
      </c>
      <c r="E48" s="23">
        <f>SUM(E49:E52)</f>
        <v>21550</v>
      </c>
      <c r="F48" s="22">
        <v>12</v>
      </c>
      <c r="G48" s="36">
        <f>SUM(G49:G52)</f>
        <v>258600</v>
      </c>
      <c r="H48" s="18"/>
      <c r="I48" s="35">
        <v>12</v>
      </c>
      <c r="J48" s="31" t="s">
        <v>40</v>
      </c>
      <c r="K48" s="29"/>
      <c r="L48" s="29"/>
      <c r="M48" s="25" t="str">
        <f t="shared" si="1"/>
        <v>услуга/месяц</v>
      </c>
      <c r="N48" s="23">
        <f>E48</f>
        <v>21550</v>
      </c>
      <c r="O48" s="30"/>
      <c r="P48" s="40">
        <f>F48</f>
        <v>12</v>
      </c>
      <c r="Q48" s="36">
        <f>P48*O48</f>
        <v>0</v>
      </c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spans="2:27" s="17" customFormat="1" ht="25.5" x14ac:dyDescent="0.25">
      <c r="B49" s="37"/>
      <c r="C49" s="28" t="s">
        <v>23</v>
      </c>
      <c r="D49" s="26" t="s">
        <v>26</v>
      </c>
      <c r="E49" s="24">
        <v>10150</v>
      </c>
      <c r="F49" s="27">
        <v>12</v>
      </c>
      <c r="G49" s="38">
        <f>F49*E49</f>
        <v>121800</v>
      </c>
      <c r="H49" s="18"/>
      <c r="I49" s="47"/>
      <c r="J49" s="28" t="s">
        <v>23</v>
      </c>
      <c r="K49" s="29"/>
      <c r="L49" s="29"/>
      <c r="M49" s="26" t="str">
        <f t="shared" si="1"/>
        <v>услуга/месяц</v>
      </c>
      <c r="N49" s="48">
        <f t="shared" si="2"/>
        <v>10150</v>
      </c>
      <c r="O49" s="30"/>
      <c r="P49" s="49">
        <f t="shared" si="3"/>
        <v>12</v>
      </c>
      <c r="Q49" s="50">
        <f t="shared" si="4"/>
        <v>0</v>
      </c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spans="2:27" s="17" customFormat="1" ht="25.5" x14ac:dyDescent="0.25">
      <c r="B50" s="37"/>
      <c r="C50" s="28" t="s">
        <v>50</v>
      </c>
      <c r="D50" s="26" t="s">
        <v>26</v>
      </c>
      <c r="E50" s="24">
        <v>3600</v>
      </c>
      <c r="F50" s="27">
        <v>12</v>
      </c>
      <c r="G50" s="38">
        <f>F50*E50</f>
        <v>43200</v>
      </c>
      <c r="H50" s="18"/>
      <c r="I50" s="47"/>
      <c r="J50" s="28" t="str">
        <f>C50</f>
        <v xml:space="preserve">дезинфекция </v>
      </c>
      <c r="K50" s="29"/>
      <c r="L50" s="29"/>
      <c r="M50" s="26" t="s">
        <v>26</v>
      </c>
      <c r="N50" s="48">
        <f t="shared" si="2"/>
        <v>3600</v>
      </c>
      <c r="O50" s="30"/>
      <c r="P50" s="49">
        <f t="shared" si="3"/>
        <v>12</v>
      </c>
      <c r="Q50" s="50">
        <f t="shared" si="4"/>
        <v>0</v>
      </c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2:27" s="17" customFormat="1" ht="25.5" x14ac:dyDescent="0.25">
      <c r="B51" s="37"/>
      <c r="C51" s="28" t="s">
        <v>24</v>
      </c>
      <c r="D51" s="26" t="s">
        <v>26</v>
      </c>
      <c r="E51" s="24">
        <v>6000</v>
      </c>
      <c r="F51" s="27">
        <v>12</v>
      </c>
      <c r="G51" s="38">
        <f>F51*E51</f>
        <v>72000</v>
      </c>
      <c r="H51" s="18"/>
      <c r="I51" s="47"/>
      <c r="J51" s="28" t="s">
        <v>24</v>
      </c>
      <c r="K51" s="29"/>
      <c r="L51" s="29"/>
      <c r="M51" s="26" t="str">
        <f t="shared" si="1"/>
        <v>услуга/месяц</v>
      </c>
      <c r="N51" s="48">
        <f t="shared" si="2"/>
        <v>6000</v>
      </c>
      <c r="O51" s="30"/>
      <c r="P51" s="49">
        <f t="shared" si="3"/>
        <v>12</v>
      </c>
      <c r="Q51" s="50">
        <f t="shared" si="4"/>
        <v>0</v>
      </c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spans="2:27" s="17" customFormat="1" ht="25.5" x14ac:dyDescent="0.25">
      <c r="B52" s="37"/>
      <c r="C52" s="28" t="s">
        <v>25</v>
      </c>
      <c r="D52" s="26" t="s">
        <v>26</v>
      </c>
      <c r="E52" s="24">
        <v>1800</v>
      </c>
      <c r="F52" s="27">
        <v>12</v>
      </c>
      <c r="G52" s="38">
        <f>F52*E52</f>
        <v>21600</v>
      </c>
      <c r="H52" s="18"/>
      <c r="I52" s="47"/>
      <c r="J52" s="28" t="s">
        <v>25</v>
      </c>
      <c r="K52" s="29"/>
      <c r="L52" s="29"/>
      <c r="M52" s="26" t="str">
        <f t="shared" si="1"/>
        <v>услуга/месяц</v>
      </c>
      <c r="N52" s="48">
        <f t="shared" si="2"/>
        <v>1800</v>
      </c>
      <c r="O52" s="30"/>
      <c r="P52" s="49">
        <f t="shared" si="3"/>
        <v>12</v>
      </c>
      <c r="Q52" s="50">
        <f t="shared" si="4"/>
        <v>0</v>
      </c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spans="2:27" s="17" customFormat="1" ht="74.25" customHeight="1" x14ac:dyDescent="0.25">
      <c r="B53" s="35">
        <v>13</v>
      </c>
      <c r="C53" s="31" t="s">
        <v>41</v>
      </c>
      <c r="D53" s="25" t="s">
        <v>26</v>
      </c>
      <c r="E53" s="23">
        <f>SUM(E54:E57)</f>
        <v>14500</v>
      </c>
      <c r="F53" s="22">
        <v>12</v>
      </c>
      <c r="G53" s="36">
        <f>SUM(G54:G57)</f>
        <v>174000</v>
      </c>
      <c r="H53" s="18"/>
      <c r="I53" s="35">
        <v>13</v>
      </c>
      <c r="J53" s="31" t="s">
        <v>41</v>
      </c>
      <c r="K53" s="29"/>
      <c r="L53" s="29"/>
      <c r="M53" s="25" t="str">
        <f t="shared" si="1"/>
        <v>услуга/месяц</v>
      </c>
      <c r="N53" s="23">
        <f>E53</f>
        <v>14500</v>
      </c>
      <c r="O53" s="30"/>
      <c r="P53" s="40">
        <f>F53</f>
        <v>12</v>
      </c>
      <c r="Q53" s="36">
        <f>P53*O53</f>
        <v>0</v>
      </c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spans="2:27" s="17" customFormat="1" ht="25.5" x14ac:dyDescent="0.25">
      <c r="B54" s="37"/>
      <c r="C54" s="28" t="s">
        <v>23</v>
      </c>
      <c r="D54" s="26" t="s">
        <v>26</v>
      </c>
      <c r="E54" s="24">
        <v>7000</v>
      </c>
      <c r="F54" s="27">
        <v>12</v>
      </c>
      <c r="G54" s="38">
        <f t="shared" ref="G54:G57" si="6">F54*E54</f>
        <v>84000</v>
      </c>
      <c r="H54" s="18"/>
      <c r="I54" s="47"/>
      <c r="J54" s="28" t="s">
        <v>23</v>
      </c>
      <c r="K54" s="29"/>
      <c r="L54" s="29"/>
      <c r="M54" s="26" t="str">
        <f t="shared" ref="M54:M57" si="7">D54</f>
        <v>услуга/месяц</v>
      </c>
      <c r="N54" s="48">
        <f t="shared" ref="N54:N57" si="8">E54</f>
        <v>7000</v>
      </c>
      <c r="O54" s="30"/>
      <c r="P54" s="49">
        <f t="shared" si="3"/>
        <v>12</v>
      </c>
      <c r="Q54" s="50">
        <f t="shared" si="4"/>
        <v>0</v>
      </c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spans="2:27" s="17" customFormat="1" ht="25.5" x14ac:dyDescent="0.25">
      <c r="B55" s="37"/>
      <c r="C55" s="28" t="s">
        <v>50</v>
      </c>
      <c r="D55" s="26" t="s">
        <v>26</v>
      </c>
      <c r="E55" s="24">
        <v>1900</v>
      </c>
      <c r="F55" s="27">
        <v>12</v>
      </c>
      <c r="G55" s="38">
        <f t="shared" si="6"/>
        <v>22800</v>
      </c>
      <c r="H55" s="18"/>
      <c r="I55" s="47"/>
      <c r="J55" s="28" t="str">
        <f>C55</f>
        <v xml:space="preserve">дезинфекция </v>
      </c>
      <c r="K55" s="29"/>
      <c r="L55" s="29"/>
      <c r="M55" s="26" t="s">
        <v>26</v>
      </c>
      <c r="N55" s="48">
        <f t="shared" si="8"/>
        <v>1900</v>
      </c>
      <c r="O55" s="30"/>
      <c r="P55" s="49">
        <f t="shared" si="3"/>
        <v>12</v>
      </c>
      <c r="Q55" s="50">
        <f t="shared" si="4"/>
        <v>0</v>
      </c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2:27" s="17" customFormat="1" ht="25.5" x14ac:dyDescent="0.25">
      <c r="B56" s="37"/>
      <c r="C56" s="28" t="s">
        <v>24</v>
      </c>
      <c r="D56" s="26" t="s">
        <v>26</v>
      </c>
      <c r="E56" s="24">
        <v>3600</v>
      </c>
      <c r="F56" s="27">
        <v>12</v>
      </c>
      <c r="G56" s="38">
        <f t="shared" si="6"/>
        <v>43200</v>
      </c>
      <c r="H56" s="18"/>
      <c r="I56" s="47"/>
      <c r="J56" s="28" t="s">
        <v>24</v>
      </c>
      <c r="K56" s="29"/>
      <c r="L56" s="29"/>
      <c r="M56" s="26" t="str">
        <f t="shared" si="7"/>
        <v>услуга/месяц</v>
      </c>
      <c r="N56" s="48">
        <f t="shared" si="8"/>
        <v>3600</v>
      </c>
      <c r="O56" s="30"/>
      <c r="P56" s="49">
        <f t="shared" si="3"/>
        <v>12</v>
      </c>
      <c r="Q56" s="50">
        <f t="shared" si="4"/>
        <v>0</v>
      </c>
      <c r="R56" s="18"/>
      <c r="S56" s="18"/>
      <c r="T56" s="18"/>
      <c r="U56" s="18"/>
      <c r="V56" s="18"/>
      <c r="W56" s="18"/>
      <c r="X56" s="18"/>
      <c r="Y56" s="18"/>
      <c r="Z56" s="18"/>
      <c r="AA56" s="18"/>
    </row>
    <row r="57" spans="2:27" s="17" customFormat="1" ht="25.5" x14ac:dyDescent="0.25">
      <c r="B57" s="37"/>
      <c r="C57" s="28" t="s">
        <v>25</v>
      </c>
      <c r="D57" s="26" t="s">
        <v>26</v>
      </c>
      <c r="E57" s="24">
        <v>2000</v>
      </c>
      <c r="F57" s="27">
        <v>12</v>
      </c>
      <c r="G57" s="38">
        <f t="shared" si="6"/>
        <v>24000</v>
      </c>
      <c r="H57" s="18"/>
      <c r="I57" s="47"/>
      <c r="J57" s="28" t="s">
        <v>25</v>
      </c>
      <c r="K57" s="29"/>
      <c r="L57" s="29"/>
      <c r="M57" s="26" t="str">
        <f t="shared" si="7"/>
        <v>услуга/месяц</v>
      </c>
      <c r="N57" s="48">
        <f t="shared" si="8"/>
        <v>2000</v>
      </c>
      <c r="O57" s="30"/>
      <c r="P57" s="49">
        <f t="shared" si="3"/>
        <v>12</v>
      </c>
      <c r="Q57" s="50">
        <f t="shared" si="4"/>
        <v>0</v>
      </c>
      <c r="R57" s="18"/>
      <c r="S57" s="18"/>
      <c r="T57" s="18"/>
      <c r="U57" s="18"/>
      <c r="V57" s="18"/>
      <c r="W57" s="18"/>
      <c r="X57" s="18"/>
      <c r="Y57" s="18"/>
      <c r="Z57" s="18"/>
      <c r="AA57" s="18"/>
    </row>
    <row r="58" spans="2:27" s="17" customFormat="1" ht="135.75" customHeight="1" x14ac:dyDescent="0.25">
      <c r="B58" s="35">
        <v>14</v>
      </c>
      <c r="C58" s="31" t="s">
        <v>42</v>
      </c>
      <c r="D58" s="25" t="s">
        <v>26</v>
      </c>
      <c r="E58" s="23">
        <v>1900</v>
      </c>
      <c r="F58" s="22">
        <v>12</v>
      </c>
      <c r="G58" s="36">
        <f>F58*E58</f>
        <v>22800</v>
      </c>
      <c r="H58" s="18"/>
      <c r="I58" s="35">
        <v>14</v>
      </c>
      <c r="J58" s="31" t="s">
        <v>42</v>
      </c>
      <c r="K58" s="29"/>
      <c r="L58" s="29"/>
      <c r="M58" s="25" t="str">
        <f t="shared" si="1"/>
        <v>услуга/месяц</v>
      </c>
      <c r="N58" s="23">
        <f t="shared" si="2"/>
        <v>1900</v>
      </c>
      <c r="O58" s="30"/>
      <c r="P58" s="40">
        <f t="shared" si="3"/>
        <v>12</v>
      </c>
      <c r="Q58" s="36">
        <f t="shared" si="4"/>
        <v>0</v>
      </c>
      <c r="R58" s="18"/>
      <c r="S58" s="18"/>
      <c r="T58" s="18"/>
      <c r="U58" s="18"/>
      <c r="V58" s="18"/>
      <c r="W58" s="18"/>
      <c r="X58" s="18"/>
      <c r="Y58" s="18"/>
      <c r="Z58" s="18"/>
      <c r="AA58" s="18"/>
    </row>
    <row r="59" spans="2:27" s="17" customFormat="1" ht="60.75" customHeight="1" x14ac:dyDescent="0.25">
      <c r="B59" s="35">
        <v>15</v>
      </c>
      <c r="C59" s="31" t="s">
        <v>43</v>
      </c>
      <c r="D59" s="25" t="s">
        <v>26</v>
      </c>
      <c r="E59" s="23">
        <f>2500+E60</f>
        <v>2700</v>
      </c>
      <c r="F59" s="22">
        <v>12</v>
      </c>
      <c r="G59" s="36">
        <f>F59*E59</f>
        <v>32400</v>
      </c>
      <c r="H59" s="18"/>
      <c r="I59" s="35">
        <v>15</v>
      </c>
      <c r="J59" s="31" t="s">
        <v>43</v>
      </c>
      <c r="K59" s="29"/>
      <c r="L59" s="29"/>
      <c r="M59" s="25" t="str">
        <f t="shared" si="1"/>
        <v>услуга/месяц</v>
      </c>
      <c r="N59" s="23">
        <f t="shared" si="2"/>
        <v>2700</v>
      </c>
      <c r="O59" s="30"/>
      <c r="P59" s="40">
        <f t="shared" si="3"/>
        <v>12</v>
      </c>
      <c r="Q59" s="36">
        <f t="shared" si="4"/>
        <v>0</v>
      </c>
      <c r="R59" s="18"/>
      <c r="S59" s="18"/>
      <c r="T59" s="18"/>
      <c r="U59" s="18"/>
      <c r="V59" s="18"/>
      <c r="W59" s="18"/>
      <c r="X59" s="18"/>
      <c r="Y59" s="18"/>
      <c r="Z59" s="18"/>
      <c r="AA59" s="18"/>
    </row>
    <row r="60" spans="2:27" s="17" customFormat="1" ht="24.75" customHeight="1" x14ac:dyDescent="0.25">
      <c r="B60" s="37"/>
      <c r="C60" s="28" t="s">
        <v>50</v>
      </c>
      <c r="D60" s="26" t="s">
        <v>26</v>
      </c>
      <c r="E60" s="48">
        <v>200</v>
      </c>
      <c r="F60" s="54">
        <v>12</v>
      </c>
      <c r="G60" s="50">
        <f>F60*E60</f>
        <v>2400</v>
      </c>
      <c r="H60" s="18"/>
      <c r="I60" s="37"/>
      <c r="J60" s="53" t="str">
        <f>C60</f>
        <v xml:space="preserve">дезинфекция </v>
      </c>
      <c r="K60" s="29"/>
      <c r="L60" s="29"/>
      <c r="M60" s="26" t="str">
        <f t="shared" si="1"/>
        <v>услуга/месяц</v>
      </c>
      <c r="N60" s="48">
        <f t="shared" si="2"/>
        <v>200</v>
      </c>
      <c r="O60" s="30"/>
      <c r="P60" s="49">
        <f t="shared" si="3"/>
        <v>12</v>
      </c>
      <c r="Q60" s="50">
        <f t="shared" si="4"/>
        <v>0</v>
      </c>
      <c r="R60" s="18"/>
      <c r="S60" s="18"/>
      <c r="T60" s="18"/>
      <c r="U60" s="18"/>
      <c r="V60" s="18"/>
      <c r="W60" s="18"/>
      <c r="X60" s="18"/>
      <c r="Y60" s="18"/>
      <c r="Z60" s="18"/>
      <c r="AA60" s="18"/>
    </row>
    <row r="61" spans="2:27" s="17" customFormat="1" ht="30" x14ac:dyDescent="0.25">
      <c r="B61" s="35">
        <v>16</v>
      </c>
      <c r="C61" s="31" t="s">
        <v>44</v>
      </c>
      <c r="D61" s="25" t="s">
        <v>26</v>
      </c>
      <c r="E61" s="23">
        <f>SUM(E62:E65)</f>
        <v>68250</v>
      </c>
      <c r="F61" s="22">
        <v>12</v>
      </c>
      <c r="G61" s="36">
        <f>SUM(G62:G65)</f>
        <v>819000</v>
      </c>
      <c r="H61" s="18"/>
      <c r="I61" s="35">
        <v>16</v>
      </c>
      <c r="J61" s="31" t="s">
        <v>44</v>
      </c>
      <c r="K61" s="29"/>
      <c r="L61" s="29"/>
      <c r="M61" s="25" t="str">
        <f t="shared" si="1"/>
        <v>услуга/месяц</v>
      </c>
      <c r="N61" s="23">
        <f>E61</f>
        <v>68250</v>
      </c>
      <c r="O61" s="30"/>
      <c r="P61" s="40">
        <f>F61</f>
        <v>12</v>
      </c>
      <c r="Q61" s="36">
        <f>P61*O61</f>
        <v>0</v>
      </c>
      <c r="R61" s="18"/>
      <c r="S61" s="18"/>
      <c r="T61" s="18"/>
      <c r="U61" s="18"/>
      <c r="V61" s="18"/>
      <c r="W61" s="18"/>
      <c r="X61" s="18"/>
      <c r="Y61" s="18"/>
      <c r="Z61" s="18"/>
      <c r="AA61" s="18"/>
    </row>
    <row r="62" spans="2:27" s="17" customFormat="1" ht="25.5" x14ac:dyDescent="0.25">
      <c r="B62" s="37"/>
      <c r="C62" s="28" t="s">
        <v>23</v>
      </c>
      <c r="D62" s="26" t="s">
        <v>26</v>
      </c>
      <c r="E62" s="24">
        <v>35750</v>
      </c>
      <c r="F62" s="27">
        <v>12</v>
      </c>
      <c r="G62" s="38">
        <f>F62*E62</f>
        <v>429000</v>
      </c>
      <c r="H62" s="18"/>
      <c r="I62" s="47"/>
      <c r="J62" s="28" t="s">
        <v>23</v>
      </c>
      <c r="K62" s="29"/>
      <c r="L62" s="29"/>
      <c r="M62" s="26" t="str">
        <f t="shared" si="1"/>
        <v>услуга/месяц</v>
      </c>
      <c r="N62" s="48">
        <f t="shared" si="2"/>
        <v>35750</v>
      </c>
      <c r="O62" s="30"/>
      <c r="P62" s="49">
        <f t="shared" si="3"/>
        <v>12</v>
      </c>
      <c r="Q62" s="50">
        <f t="shared" si="4"/>
        <v>0</v>
      </c>
      <c r="R62" s="18"/>
      <c r="S62" s="18"/>
      <c r="T62" s="18"/>
      <c r="U62" s="18"/>
      <c r="V62" s="18"/>
      <c r="W62" s="18"/>
      <c r="X62" s="18"/>
      <c r="Y62" s="18"/>
      <c r="Z62" s="18"/>
      <c r="AA62" s="18"/>
    </row>
    <row r="63" spans="2:27" s="17" customFormat="1" ht="25.5" x14ac:dyDescent="0.25">
      <c r="B63" s="37"/>
      <c r="C63" s="28" t="s">
        <v>50</v>
      </c>
      <c r="D63" s="26" t="s">
        <v>26</v>
      </c>
      <c r="E63" s="24">
        <v>17500</v>
      </c>
      <c r="F63" s="27">
        <v>12</v>
      </c>
      <c r="G63" s="38">
        <f>E63*F63</f>
        <v>210000</v>
      </c>
      <c r="H63" s="18"/>
      <c r="I63" s="47"/>
      <c r="J63" s="28" t="str">
        <f>C63</f>
        <v xml:space="preserve">дезинфекция </v>
      </c>
      <c r="K63" s="29"/>
      <c r="L63" s="29"/>
      <c r="M63" s="26" t="str">
        <f t="shared" si="1"/>
        <v>услуга/месяц</v>
      </c>
      <c r="N63" s="48">
        <f t="shared" si="2"/>
        <v>17500</v>
      </c>
      <c r="O63" s="30"/>
      <c r="P63" s="49">
        <f t="shared" si="3"/>
        <v>12</v>
      </c>
      <c r="Q63" s="50">
        <f t="shared" si="4"/>
        <v>0</v>
      </c>
      <c r="R63" s="18"/>
      <c r="S63" s="18"/>
      <c r="T63" s="18"/>
      <c r="U63" s="18"/>
      <c r="V63" s="18"/>
      <c r="W63" s="18"/>
      <c r="X63" s="18"/>
      <c r="Y63" s="18"/>
      <c r="Z63" s="18"/>
      <c r="AA63" s="18"/>
    </row>
    <row r="64" spans="2:27" s="17" customFormat="1" ht="25.5" x14ac:dyDescent="0.25">
      <c r="B64" s="37"/>
      <c r="C64" s="28" t="s">
        <v>24</v>
      </c>
      <c r="D64" s="26" t="s">
        <v>26</v>
      </c>
      <c r="E64" s="24">
        <v>8000</v>
      </c>
      <c r="F64" s="27">
        <v>12</v>
      </c>
      <c r="G64" s="38">
        <f>F64*E64</f>
        <v>96000</v>
      </c>
      <c r="H64" s="18"/>
      <c r="I64" s="47"/>
      <c r="J64" s="28" t="s">
        <v>24</v>
      </c>
      <c r="K64" s="29"/>
      <c r="L64" s="29"/>
      <c r="M64" s="26" t="str">
        <f t="shared" si="1"/>
        <v>услуга/месяц</v>
      </c>
      <c r="N64" s="48">
        <f t="shared" si="2"/>
        <v>8000</v>
      </c>
      <c r="O64" s="30"/>
      <c r="P64" s="49">
        <f t="shared" si="3"/>
        <v>12</v>
      </c>
      <c r="Q64" s="50">
        <f t="shared" si="4"/>
        <v>0</v>
      </c>
      <c r="R64" s="18"/>
      <c r="S64" s="18"/>
      <c r="T64" s="18"/>
      <c r="U64" s="18"/>
      <c r="V64" s="18"/>
      <c r="W64" s="18"/>
      <c r="X64" s="18"/>
      <c r="Y64" s="18"/>
      <c r="Z64" s="18"/>
      <c r="AA64" s="18"/>
    </row>
    <row r="65" spans="2:27" s="17" customFormat="1" ht="25.5" x14ac:dyDescent="0.25">
      <c r="B65" s="37"/>
      <c r="C65" s="28" t="s">
        <v>25</v>
      </c>
      <c r="D65" s="26" t="s">
        <v>26</v>
      </c>
      <c r="E65" s="24">
        <v>7000</v>
      </c>
      <c r="F65" s="27">
        <v>12</v>
      </c>
      <c r="G65" s="38">
        <f>F65*E65</f>
        <v>84000</v>
      </c>
      <c r="H65" s="18"/>
      <c r="I65" s="47"/>
      <c r="J65" s="28" t="s">
        <v>25</v>
      </c>
      <c r="K65" s="29"/>
      <c r="L65" s="29"/>
      <c r="M65" s="26" t="str">
        <f t="shared" si="1"/>
        <v>услуга/месяц</v>
      </c>
      <c r="N65" s="48">
        <f t="shared" si="2"/>
        <v>7000</v>
      </c>
      <c r="O65" s="30"/>
      <c r="P65" s="49">
        <f t="shared" si="3"/>
        <v>12</v>
      </c>
      <c r="Q65" s="50">
        <f t="shared" si="4"/>
        <v>0</v>
      </c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 spans="2:27" s="17" customFormat="1" ht="60" x14ac:dyDescent="0.25">
      <c r="B66" s="35">
        <v>17</v>
      </c>
      <c r="C66" s="31" t="s">
        <v>45</v>
      </c>
      <c r="D66" s="25" t="s">
        <v>26</v>
      </c>
      <c r="E66" s="23">
        <f>SUM(E67:E70)</f>
        <v>9300</v>
      </c>
      <c r="F66" s="22">
        <v>12</v>
      </c>
      <c r="G66" s="36">
        <f>SUM(G67:G70)</f>
        <v>111600</v>
      </c>
      <c r="H66" s="18"/>
      <c r="I66" s="35">
        <v>17</v>
      </c>
      <c r="J66" s="31" t="s">
        <v>45</v>
      </c>
      <c r="K66" s="29"/>
      <c r="L66" s="29"/>
      <c r="M66" s="25" t="str">
        <f t="shared" si="1"/>
        <v>услуга/месяц</v>
      </c>
      <c r="N66" s="23">
        <f>E66</f>
        <v>9300</v>
      </c>
      <c r="O66" s="30"/>
      <c r="P66" s="40">
        <f>F66</f>
        <v>12</v>
      </c>
      <c r="Q66" s="36">
        <f>P66*O66</f>
        <v>0</v>
      </c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2:27" s="17" customFormat="1" ht="25.5" x14ac:dyDescent="0.25">
      <c r="B67" s="39"/>
      <c r="C67" s="28" t="s">
        <v>23</v>
      </c>
      <c r="D67" s="26" t="s">
        <v>26</v>
      </c>
      <c r="E67" s="24">
        <v>2000</v>
      </c>
      <c r="F67" s="27">
        <v>12</v>
      </c>
      <c r="G67" s="38">
        <f>F67*E67</f>
        <v>24000</v>
      </c>
      <c r="H67" s="18"/>
      <c r="I67" s="47"/>
      <c r="J67" s="28" t="s">
        <v>23</v>
      </c>
      <c r="K67" s="29"/>
      <c r="L67" s="29"/>
      <c r="M67" s="26" t="str">
        <f t="shared" si="1"/>
        <v>услуга/месяц</v>
      </c>
      <c r="N67" s="48">
        <f t="shared" si="2"/>
        <v>2000</v>
      </c>
      <c r="O67" s="30"/>
      <c r="P67" s="49">
        <f t="shared" si="3"/>
        <v>12</v>
      </c>
      <c r="Q67" s="50">
        <f t="shared" si="4"/>
        <v>0</v>
      </c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spans="2:27" s="17" customFormat="1" ht="25.5" x14ac:dyDescent="0.25">
      <c r="B68" s="39"/>
      <c r="C68" s="28" t="s">
        <v>50</v>
      </c>
      <c r="D68" s="26" t="s">
        <v>26</v>
      </c>
      <c r="E68" s="24">
        <v>3000</v>
      </c>
      <c r="F68" s="27">
        <v>12</v>
      </c>
      <c r="G68" s="38">
        <f>F68*E68</f>
        <v>36000</v>
      </c>
      <c r="H68" s="18"/>
      <c r="I68" s="47"/>
      <c r="J68" s="28" t="str">
        <f>C68</f>
        <v xml:space="preserve">дезинфекция </v>
      </c>
      <c r="K68" s="29"/>
      <c r="L68" s="29"/>
      <c r="M68" s="26" t="str">
        <f t="shared" si="1"/>
        <v>услуга/месяц</v>
      </c>
      <c r="N68" s="48">
        <f t="shared" si="2"/>
        <v>3000</v>
      </c>
      <c r="O68" s="30"/>
      <c r="P68" s="49">
        <f t="shared" si="3"/>
        <v>12</v>
      </c>
      <c r="Q68" s="50">
        <f t="shared" si="4"/>
        <v>0</v>
      </c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 spans="2:27" s="17" customFormat="1" ht="25.5" x14ac:dyDescent="0.25">
      <c r="B69" s="39"/>
      <c r="C69" s="28" t="s">
        <v>24</v>
      </c>
      <c r="D69" s="26" t="s">
        <v>26</v>
      </c>
      <c r="E69" s="24">
        <v>3500</v>
      </c>
      <c r="F69" s="27">
        <v>12</v>
      </c>
      <c r="G69" s="38">
        <f>F69*E69</f>
        <v>42000</v>
      </c>
      <c r="H69" s="18"/>
      <c r="I69" s="47"/>
      <c r="J69" s="28" t="s">
        <v>24</v>
      </c>
      <c r="K69" s="29"/>
      <c r="L69" s="29"/>
      <c r="M69" s="26" t="str">
        <f t="shared" si="1"/>
        <v>услуга/месяц</v>
      </c>
      <c r="N69" s="48">
        <f t="shared" si="2"/>
        <v>3500</v>
      </c>
      <c r="O69" s="30"/>
      <c r="P69" s="49">
        <f t="shared" si="3"/>
        <v>12</v>
      </c>
      <c r="Q69" s="50">
        <f t="shared" si="4"/>
        <v>0</v>
      </c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 spans="2:27" s="17" customFormat="1" ht="25.5" x14ac:dyDescent="0.25">
      <c r="B70" s="39"/>
      <c r="C70" s="28" t="s">
        <v>25</v>
      </c>
      <c r="D70" s="26" t="s">
        <v>26</v>
      </c>
      <c r="E70" s="24">
        <v>800</v>
      </c>
      <c r="F70" s="27">
        <v>12</v>
      </c>
      <c r="G70" s="38">
        <f>F70*E70</f>
        <v>9600</v>
      </c>
      <c r="H70" s="18"/>
      <c r="I70" s="47"/>
      <c r="J70" s="28" t="s">
        <v>25</v>
      </c>
      <c r="K70" s="29"/>
      <c r="L70" s="29"/>
      <c r="M70" s="26" t="str">
        <f t="shared" si="1"/>
        <v>услуга/месяц</v>
      </c>
      <c r="N70" s="48">
        <f t="shared" si="2"/>
        <v>800</v>
      </c>
      <c r="O70" s="30"/>
      <c r="P70" s="49">
        <f t="shared" si="3"/>
        <v>12</v>
      </c>
      <c r="Q70" s="50">
        <f t="shared" si="4"/>
        <v>0</v>
      </c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spans="2:27" s="17" customFormat="1" ht="75" x14ac:dyDescent="0.25">
      <c r="B71" s="35">
        <v>18</v>
      </c>
      <c r="C71" s="31" t="s">
        <v>46</v>
      </c>
      <c r="D71" s="25" t="s">
        <v>26</v>
      </c>
      <c r="E71" s="23">
        <f>SUM(E72:E75)</f>
        <v>7515</v>
      </c>
      <c r="F71" s="22">
        <v>12</v>
      </c>
      <c r="G71" s="36">
        <f>SUM(G72:G75)</f>
        <v>90180</v>
      </c>
      <c r="H71" s="18"/>
      <c r="I71" s="35">
        <v>18</v>
      </c>
      <c r="J71" s="31" t="s">
        <v>46</v>
      </c>
      <c r="K71" s="29"/>
      <c r="L71" s="29"/>
      <c r="M71" s="25" t="str">
        <f t="shared" si="1"/>
        <v>услуга/месяц</v>
      </c>
      <c r="N71" s="23">
        <f>E71</f>
        <v>7515</v>
      </c>
      <c r="O71" s="30"/>
      <c r="P71" s="40">
        <f>F71</f>
        <v>12</v>
      </c>
      <c r="Q71" s="36">
        <f>P71*O71</f>
        <v>0</v>
      </c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 spans="2:27" s="17" customFormat="1" ht="25.5" x14ac:dyDescent="0.25">
      <c r="B72" s="37"/>
      <c r="C72" s="28" t="s">
        <v>23</v>
      </c>
      <c r="D72" s="26" t="s">
        <v>26</v>
      </c>
      <c r="E72" s="24">
        <v>4500</v>
      </c>
      <c r="F72" s="27">
        <v>12</v>
      </c>
      <c r="G72" s="38">
        <f t="shared" ref="G72:G75" si="9">F72*E72</f>
        <v>54000</v>
      </c>
      <c r="H72" s="18"/>
      <c r="I72" s="47"/>
      <c r="J72" s="28" t="s">
        <v>23</v>
      </c>
      <c r="K72" s="29"/>
      <c r="L72" s="29"/>
      <c r="M72" s="26" t="str">
        <f t="shared" si="1"/>
        <v>услуга/месяц</v>
      </c>
      <c r="N72" s="48">
        <f t="shared" si="2"/>
        <v>4500</v>
      </c>
      <c r="O72" s="30"/>
      <c r="P72" s="49">
        <f t="shared" si="3"/>
        <v>12</v>
      </c>
      <c r="Q72" s="50">
        <f t="shared" si="4"/>
        <v>0</v>
      </c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spans="2:27" s="17" customFormat="1" ht="25.5" x14ac:dyDescent="0.25">
      <c r="B73" s="37"/>
      <c r="C73" s="28" t="s">
        <v>50</v>
      </c>
      <c r="D73" s="26" t="s">
        <v>26</v>
      </c>
      <c r="E73" s="24">
        <v>1015</v>
      </c>
      <c r="F73" s="27">
        <v>12</v>
      </c>
      <c r="G73" s="38">
        <f t="shared" si="9"/>
        <v>12180</v>
      </c>
      <c r="H73" s="18"/>
      <c r="I73" s="47"/>
      <c r="J73" s="28" t="str">
        <f>C73</f>
        <v xml:space="preserve">дезинфекция </v>
      </c>
      <c r="K73" s="29"/>
      <c r="L73" s="29"/>
      <c r="M73" s="26" t="str">
        <f t="shared" si="1"/>
        <v>услуга/месяц</v>
      </c>
      <c r="N73" s="48">
        <f t="shared" si="2"/>
        <v>1015</v>
      </c>
      <c r="O73" s="30"/>
      <c r="P73" s="49">
        <f t="shared" si="3"/>
        <v>12</v>
      </c>
      <c r="Q73" s="50">
        <f t="shared" si="4"/>
        <v>0</v>
      </c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 spans="2:27" s="17" customFormat="1" ht="25.5" x14ac:dyDescent="0.25">
      <c r="B74" s="37"/>
      <c r="C74" s="28" t="s">
        <v>24</v>
      </c>
      <c r="D74" s="26" t="s">
        <v>26</v>
      </c>
      <c r="E74" s="24">
        <v>500</v>
      </c>
      <c r="F74" s="27">
        <v>12</v>
      </c>
      <c r="G74" s="38">
        <f t="shared" si="9"/>
        <v>6000</v>
      </c>
      <c r="H74" s="18"/>
      <c r="I74" s="47"/>
      <c r="J74" s="28" t="s">
        <v>24</v>
      </c>
      <c r="K74" s="29"/>
      <c r="L74" s="29"/>
      <c r="M74" s="26" t="str">
        <f t="shared" si="1"/>
        <v>услуга/месяц</v>
      </c>
      <c r="N74" s="48">
        <f t="shared" si="2"/>
        <v>500</v>
      </c>
      <c r="O74" s="30"/>
      <c r="P74" s="49">
        <f t="shared" si="3"/>
        <v>12</v>
      </c>
      <c r="Q74" s="50">
        <f t="shared" si="4"/>
        <v>0</v>
      </c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spans="2:27" s="17" customFormat="1" ht="25.5" x14ac:dyDescent="0.25">
      <c r="B75" s="37"/>
      <c r="C75" s="28" t="s">
        <v>25</v>
      </c>
      <c r="D75" s="26" t="s">
        <v>26</v>
      </c>
      <c r="E75" s="24">
        <v>1500</v>
      </c>
      <c r="F75" s="27">
        <v>12</v>
      </c>
      <c r="G75" s="38">
        <f t="shared" si="9"/>
        <v>18000</v>
      </c>
      <c r="H75" s="18"/>
      <c r="I75" s="47"/>
      <c r="J75" s="28" t="s">
        <v>25</v>
      </c>
      <c r="K75" s="29"/>
      <c r="L75" s="29"/>
      <c r="M75" s="26" t="str">
        <f t="shared" si="1"/>
        <v>услуга/месяц</v>
      </c>
      <c r="N75" s="48">
        <f t="shared" si="2"/>
        <v>1500</v>
      </c>
      <c r="O75" s="30"/>
      <c r="P75" s="49">
        <f t="shared" si="3"/>
        <v>12</v>
      </c>
      <c r="Q75" s="50">
        <f t="shared" si="4"/>
        <v>0</v>
      </c>
      <c r="R75" s="18"/>
      <c r="S75" s="18"/>
      <c r="T75" s="18"/>
      <c r="U75" s="18"/>
      <c r="V75" s="18"/>
      <c r="W75" s="18"/>
      <c r="X75" s="18"/>
      <c r="Y75" s="18"/>
      <c r="Z75" s="18"/>
      <c r="AA75" s="18"/>
    </row>
    <row r="76" spans="2:27" s="17" customFormat="1" ht="45" x14ac:dyDescent="0.25">
      <c r="B76" s="35">
        <v>19</v>
      </c>
      <c r="C76" s="31" t="s">
        <v>47</v>
      </c>
      <c r="D76" s="25" t="s">
        <v>26</v>
      </c>
      <c r="E76" s="23">
        <f>SUM(E77:E80)</f>
        <v>30362</v>
      </c>
      <c r="F76" s="22">
        <v>12</v>
      </c>
      <c r="G76" s="36">
        <f>SUM(G77:G80)</f>
        <v>364344</v>
      </c>
      <c r="H76" s="18"/>
      <c r="I76" s="35">
        <v>19</v>
      </c>
      <c r="J76" s="31" t="s">
        <v>47</v>
      </c>
      <c r="K76" s="29"/>
      <c r="L76" s="29"/>
      <c r="M76" s="25" t="str">
        <f t="shared" si="1"/>
        <v>услуга/месяц</v>
      </c>
      <c r="N76" s="23">
        <f>E76</f>
        <v>30362</v>
      </c>
      <c r="O76" s="30"/>
      <c r="P76" s="40">
        <f>F76</f>
        <v>12</v>
      </c>
      <c r="Q76" s="36">
        <f>P76*O76</f>
        <v>0</v>
      </c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2:27" s="17" customFormat="1" ht="25.5" x14ac:dyDescent="0.25">
      <c r="B77" s="37"/>
      <c r="C77" s="28" t="s">
        <v>23</v>
      </c>
      <c r="D77" s="26" t="s">
        <v>26</v>
      </c>
      <c r="E77" s="24">
        <v>10012</v>
      </c>
      <c r="F77" s="27">
        <v>12</v>
      </c>
      <c r="G77" s="38">
        <f>F77*E77</f>
        <v>120144</v>
      </c>
      <c r="H77" s="18"/>
      <c r="I77" s="47"/>
      <c r="J77" s="28" t="s">
        <v>23</v>
      </c>
      <c r="K77" s="29"/>
      <c r="L77" s="29"/>
      <c r="M77" s="26" t="str">
        <f t="shared" si="1"/>
        <v>услуга/месяц</v>
      </c>
      <c r="N77" s="48">
        <f t="shared" si="2"/>
        <v>10012</v>
      </c>
      <c r="O77" s="30"/>
      <c r="P77" s="49">
        <f t="shared" si="3"/>
        <v>12</v>
      </c>
      <c r="Q77" s="50">
        <f t="shared" si="4"/>
        <v>0</v>
      </c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 spans="2:27" s="17" customFormat="1" ht="25.5" x14ac:dyDescent="0.25">
      <c r="B78" s="37"/>
      <c r="C78" s="28" t="s">
        <v>50</v>
      </c>
      <c r="D78" s="26" t="s">
        <v>26</v>
      </c>
      <c r="E78" s="24">
        <v>5900</v>
      </c>
      <c r="F78" s="27">
        <v>12</v>
      </c>
      <c r="G78" s="38">
        <f>F78*E78</f>
        <v>70800</v>
      </c>
      <c r="H78" s="18"/>
      <c r="I78" s="47"/>
      <c r="J78" s="28" t="str">
        <f>C78</f>
        <v xml:space="preserve">дезинфекция </v>
      </c>
      <c r="K78" s="29"/>
      <c r="L78" s="29"/>
      <c r="M78" s="26" t="str">
        <f t="shared" si="1"/>
        <v>услуга/месяц</v>
      </c>
      <c r="N78" s="48">
        <f t="shared" si="2"/>
        <v>5900</v>
      </c>
      <c r="O78" s="30"/>
      <c r="P78" s="49">
        <f t="shared" si="3"/>
        <v>12</v>
      </c>
      <c r="Q78" s="50">
        <f t="shared" si="4"/>
        <v>0</v>
      </c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 spans="2:27" s="17" customFormat="1" ht="25.5" x14ac:dyDescent="0.25">
      <c r="B79" s="37"/>
      <c r="C79" s="28" t="s">
        <v>24</v>
      </c>
      <c r="D79" s="26" t="s">
        <v>26</v>
      </c>
      <c r="E79" s="24">
        <v>7500</v>
      </c>
      <c r="F79" s="27">
        <v>12</v>
      </c>
      <c r="G79" s="38">
        <f>E79*F79</f>
        <v>90000</v>
      </c>
      <c r="H79" s="18"/>
      <c r="I79" s="47"/>
      <c r="J79" s="28" t="s">
        <v>24</v>
      </c>
      <c r="K79" s="29"/>
      <c r="L79" s="29"/>
      <c r="M79" s="26" t="str">
        <f t="shared" si="1"/>
        <v>услуга/месяц</v>
      </c>
      <c r="N79" s="48">
        <f t="shared" si="2"/>
        <v>7500</v>
      </c>
      <c r="O79" s="30"/>
      <c r="P79" s="49">
        <f t="shared" si="3"/>
        <v>12</v>
      </c>
      <c r="Q79" s="50">
        <f t="shared" si="4"/>
        <v>0</v>
      </c>
      <c r="R79" s="18"/>
      <c r="S79" s="18"/>
      <c r="T79" s="18"/>
      <c r="U79" s="18"/>
      <c r="V79" s="18"/>
      <c r="W79" s="18"/>
      <c r="X79" s="18"/>
      <c r="Y79" s="18"/>
      <c r="Z79" s="18"/>
      <c r="AA79" s="18"/>
    </row>
    <row r="80" spans="2:27" s="17" customFormat="1" ht="25.5" x14ac:dyDescent="0.25">
      <c r="B80" s="37"/>
      <c r="C80" s="28" t="s">
        <v>25</v>
      </c>
      <c r="D80" s="26" t="s">
        <v>26</v>
      </c>
      <c r="E80" s="24">
        <v>6950</v>
      </c>
      <c r="F80" s="27">
        <v>12</v>
      </c>
      <c r="G80" s="38">
        <f>F80*E80</f>
        <v>83400</v>
      </c>
      <c r="H80" s="18"/>
      <c r="I80" s="47"/>
      <c r="J80" s="28" t="s">
        <v>25</v>
      </c>
      <c r="K80" s="29"/>
      <c r="L80" s="29"/>
      <c r="M80" s="26" t="str">
        <f t="shared" si="1"/>
        <v>услуга/месяц</v>
      </c>
      <c r="N80" s="48">
        <f t="shared" si="2"/>
        <v>6950</v>
      </c>
      <c r="O80" s="30"/>
      <c r="P80" s="49">
        <f t="shared" si="3"/>
        <v>12</v>
      </c>
      <c r="Q80" s="50">
        <f t="shared" si="4"/>
        <v>0</v>
      </c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spans="1:27" s="17" customFormat="1" ht="59.25" customHeight="1" x14ac:dyDescent="0.25">
      <c r="B81" s="35">
        <v>20</v>
      </c>
      <c r="C81" s="31" t="s">
        <v>48</v>
      </c>
      <c r="D81" s="25" t="s">
        <v>26</v>
      </c>
      <c r="E81" s="23">
        <f>SUM(E82:E85)</f>
        <v>7250</v>
      </c>
      <c r="F81" s="22">
        <v>12</v>
      </c>
      <c r="G81" s="36">
        <f>SUM(G82:G85)</f>
        <v>87000</v>
      </c>
      <c r="H81" s="18"/>
      <c r="I81" s="35">
        <v>20</v>
      </c>
      <c r="J81" s="31" t="s">
        <v>48</v>
      </c>
      <c r="K81" s="29"/>
      <c r="L81" s="29"/>
      <c r="M81" s="25" t="str">
        <f t="shared" si="1"/>
        <v>услуга/месяц</v>
      </c>
      <c r="N81" s="23">
        <f>E81</f>
        <v>7250</v>
      </c>
      <c r="O81" s="30"/>
      <c r="P81" s="40">
        <f>F81</f>
        <v>12</v>
      </c>
      <c r="Q81" s="36">
        <f>P81*O81</f>
        <v>0</v>
      </c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s="17" customFormat="1" ht="25.5" x14ac:dyDescent="0.25">
      <c r="B82" s="37"/>
      <c r="C82" s="28" t="s">
        <v>23</v>
      </c>
      <c r="D82" s="26" t="s">
        <v>26</v>
      </c>
      <c r="E82" s="24">
        <v>4300</v>
      </c>
      <c r="F82" s="27">
        <v>12</v>
      </c>
      <c r="G82" s="38">
        <f t="shared" ref="G82:G90" si="10">F82*E82</f>
        <v>51600</v>
      </c>
      <c r="H82" s="18"/>
      <c r="I82" s="47"/>
      <c r="J82" s="28" t="s">
        <v>23</v>
      </c>
      <c r="K82" s="29"/>
      <c r="L82" s="29"/>
      <c r="M82" s="26" t="str">
        <f t="shared" si="1"/>
        <v>услуга/месяц</v>
      </c>
      <c r="N82" s="48">
        <f t="shared" si="2"/>
        <v>4300</v>
      </c>
      <c r="O82" s="30"/>
      <c r="P82" s="49">
        <f t="shared" si="3"/>
        <v>12</v>
      </c>
      <c r="Q82" s="50">
        <f t="shared" si="4"/>
        <v>0</v>
      </c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 spans="1:27" s="17" customFormat="1" ht="25.5" x14ac:dyDescent="0.25">
      <c r="B83" s="37"/>
      <c r="C83" s="28" t="s">
        <v>50</v>
      </c>
      <c r="D83" s="26" t="s">
        <v>26</v>
      </c>
      <c r="E83" s="24">
        <v>550</v>
      </c>
      <c r="F83" s="27">
        <v>12</v>
      </c>
      <c r="G83" s="38">
        <f>F83*E83</f>
        <v>6600</v>
      </c>
      <c r="H83" s="18"/>
      <c r="I83" s="47"/>
      <c r="J83" s="28" t="str">
        <f>C83</f>
        <v xml:space="preserve">дезинфекция </v>
      </c>
      <c r="K83" s="29"/>
      <c r="L83" s="29"/>
      <c r="M83" s="26" t="str">
        <f t="shared" si="1"/>
        <v>услуга/месяц</v>
      </c>
      <c r="N83" s="48">
        <f t="shared" si="2"/>
        <v>550</v>
      </c>
      <c r="O83" s="30"/>
      <c r="P83" s="49">
        <f t="shared" si="3"/>
        <v>12</v>
      </c>
      <c r="Q83" s="50">
        <f t="shared" si="4"/>
        <v>0</v>
      </c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 spans="1:27" s="17" customFormat="1" ht="25.5" x14ac:dyDescent="0.25">
      <c r="B84" s="37"/>
      <c r="C84" s="28" t="s">
        <v>24</v>
      </c>
      <c r="D84" s="26" t="s">
        <v>26</v>
      </c>
      <c r="E84" s="24">
        <v>1400</v>
      </c>
      <c r="F84" s="27">
        <v>12</v>
      </c>
      <c r="G84" s="38">
        <f t="shared" si="10"/>
        <v>16800</v>
      </c>
      <c r="H84" s="18"/>
      <c r="I84" s="47"/>
      <c r="J84" s="28" t="s">
        <v>24</v>
      </c>
      <c r="K84" s="29"/>
      <c r="L84" s="29"/>
      <c r="M84" s="26" t="str">
        <f t="shared" si="1"/>
        <v>услуга/месяц</v>
      </c>
      <c r="N84" s="48">
        <f t="shared" si="2"/>
        <v>1400</v>
      </c>
      <c r="O84" s="30"/>
      <c r="P84" s="49">
        <f t="shared" si="3"/>
        <v>12</v>
      </c>
      <c r="Q84" s="50">
        <f t="shared" si="4"/>
        <v>0</v>
      </c>
      <c r="R84" s="18"/>
      <c r="S84" s="18"/>
      <c r="T84" s="18"/>
      <c r="U84" s="18"/>
      <c r="V84" s="18"/>
      <c r="W84" s="18"/>
      <c r="X84" s="18"/>
      <c r="Y84" s="18"/>
      <c r="Z84" s="18"/>
      <c r="AA84" s="18"/>
    </row>
    <row r="85" spans="1:27" s="17" customFormat="1" ht="25.5" x14ac:dyDescent="0.25">
      <c r="B85" s="37"/>
      <c r="C85" s="28" t="s">
        <v>25</v>
      </c>
      <c r="D85" s="26" t="s">
        <v>26</v>
      </c>
      <c r="E85" s="24">
        <v>1000</v>
      </c>
      <c r="F85" s="27">
        <v>12</v>
      </c>
      <c r="G85" s="38">
        <f t="shared" si="10"/>
        <v>12000</v>
      </c>
      <c r="H85" s="18"/>
      <c r="I85" s="47"/>
      <c r="J85" s="28" t="s">
        <v>25</v>
      </c>
      <c r="K85" s="29"/>
      <c r="L85" s="29"/>
      <c r="M85" s="26" t="str">
        <f t="shared" si="1"/>
        <v>услуга/месяц</v>
      </c>
      <c r="N85" s="48">
        <f t="shared" si="2"/>
        <v>1000</v>
      </c>
      <c r="O85" s="30"/>
      <c r="P85" s="49">
        <f t="shared" si="3"/>
        <v>12</v>
      </c>
      <c r="Q85" s="50">
        <f t="shared" si="4"/>
        <v>0</v>
      </c>
      <c r="R85" s="18"/>
      <c r="S85" s="18"/>
      <c r="T85" s="18"/>
      <c r="U85" s="18"/>
      <c r="V85" s="18"/>
      <c r="W85" s="18"/>
      <c r="X85" s="18"/>
      <c r="Y85" s="18"/>
      <c r="Z85" s="18"/>
      <c r="AA85" s="18"/>
    </row>
    <row r="86" spans="1:27" s="17" customFormat="1" ht="45" x14ac:dyDescent="0.25">
      <c r="B86" s="35">
        <v>21</v>
      </c>
      <c r="C86" s="31" t="s">
        <v>49</v>
      </c>
      <c r="D86" s="25" t="s">
        <v>26</v>
      </c>
      <c r="E86" s="23">
        <f>SUM(E87:E90)</f>
        <v>31900</v>
      </c>
      <c r="F86" s="22">
        <v>12</v>
      </c>
      <c r="G86" s="36">
        <f>SUM(G87:G90)</f>
        <v>382800</v>
      </c>
      <c r="H86" s="18"/>
      <c r="I86" s="35">
        <v>21</v>
      </c>
      <c r="J86" s="31" t="s">
        <v>49</v>
      </c>
      <c r="K86" s="29"/>
      <c r="L86" s="29"/>
      <c r="M86" s="25" t="str">
        <f t="shared" si="1"/>
        <v>услуга/месяц</v>
      </c>
      <c r="N86" s="23">
        <f>E86</f>
        <v>31900</v>
      </c>
      <c r="O86" s="30"/>
      <c r="P86" s="40">
        <f>F86</f>
        <v>12</v>
      </c>
      <c r="Q86" s="36">
        <f>P86*O86</f>
        <v>0</v>
      </c>
      <c r="R86" s="18"/>
      <c r="S86" s="18"/>
      <c r="T86" s="18"/>
      <c r="U86" s="18"/>
      <c r="V86" s="18"/>
      <c r="W86" s="18"/>
      <c r="X86" s="18"/>
      <c r="Y86" s="18"/>
      <c r="Z86" s="18"/>
      <c r="AA86" s="18"/>
    </row>
    <row r="87" spans="1:27" s="17" customFormat="1" ht="25.5" x14ac:dyDescent="0.25">
      <c r="B87" s="37"/>
      <c r="C87" s="28" t="s">
        <v>23</v>
      </c>
      <c r="D87" s="26" t="s">
        <v>26</v>
      </c>
      <c r="E87" s="24">
        <v>11650</v>
      </c>
      <c r="F87" s="27">
        <v>12</v>
      </c>
      <c r="G87" s="38">
        <f t="shared" si="10"/>
        <v>139800</v>
      </c>
      <c r="H87" s="18"/>
      <c r="I87" s="37"/>
      <c r="J87" s="28" t="s">
        <v>23</v>
      </c>
      <c r="K87" s="29"/>
      <c r="L87" s="29"/>
      <c r="M87" s="26" t="str">
        <f t="shared" ref="M87:N90" si="11">D87</f>
        <v>услуга/месяц</v>
      </c>
      <c r="N87" s="48">
        <f t="shared" si="11"/>
        <v>11650</v>
      </c>
      <c r="O87" s="30"/>
      <c r="P87" s="49">
        <f t="shared" ref="P87:P90" si="12">F87</f>
        <v>12</v>
      </c>
      <c r="Q87" s="50">
        <f t="shared" si="4"/>
        <v>0</v>
      </c>
      <c r="R87" s="18"/>
      <c r="S87" s="18"/>
      <c r="T87" s="18"/>
      <c r="U87" s="18"/>
      <c r="V87" s="18"/>
      <c r="W87" s="18"/>
      <c r="X87" s="18"/>
      <c r="Y87" s="18"/>
      <c r="Z87" s="18"/>
      <c r="AA87" s="18"/>
    </row>
    <row r="88" spans="1:27" s="17" customFormat="1" ht="25.5" x14ac:dyDescent="0.25">
      <c r="B88" s="37"/>
      <c r="C88" s="28" t="s">
        <v>50</v>
      </c>
      <c r="D88" s="26" t="s">
        <v>26</v>
      </c>
      <c r="E88" s="24">
        <v>5950</v>
      </c>
      <c r="F88" s="27">
        <v>12</v>
      </c>
      <c r="G88" s="38">
        <f t="shared" si="10"/>
        <v>71400</v>
      </c>
      <c r="H88" s="18"/>
      <c r="I88" s="37"/>
      <c r="J88" s="28" t="str">
        <f>C88</f>
        <v xml:space="preserve">дезинфекция </v>
      </c>
      <c r="K88" s="29"/>
      <c r="L88" s="29"/>
      <c r="M88" s="26" t="str">
        <f t="shared" si="11"/>
        <v>услуга/месяц</v>
      </c>
      <c r="N88" s="48">
        <f t="shared" si="11"/>
        <v>5950</v>
      </c>
      <c r="O88" s="30"/>
      <c r="P88" s="49">
        <f t="shared" si="12"/>
        <v>12</v>
      </c>
      <c r="Q88" s="50">
        <f t="shared" si="4"/>
        <v>0</v>
      </c>
      <c r="R88" s="18"/>
      <c r="S88" s="18"/>
      <c r="T88" s="18"/>
      <c r="U88" s="18"/>
      <c r="V88" s="18"/>
      <c r="W88" s="18"/>
      <c r="X88" s="18"/>
      <c r="Y88" s="18"/>
      <c r="Z88" s="18"/>
      <c r="AA88" s="18"/>
    </row>
    <row r="89" spans="1:27" s="17" customFormat="1" ht="25.5" x14ac:dyDescent="0.25">
      <c r="B89" s="37"/>
      <c r="C89" s="28" t="s">
        <v>24</v>
      </c>
      <c r="D89" s="26" t="s">
        <v>26</v>
      </c>
      <c r="E89" s="24">
        <v>7600</v>
      </c>
      <c r="F89" s="27">
        <v>12</v>
      </c>
      <c r="G89" s="38">
        <f t="shared" si="10"/>
        <v>91200</v>
      </c>
      <c r="H89" s="18"/>
      <c r="I89" s="37"/>
      <c r="J89" s="28" t="s">
        <v>24</v>
      </c>
      <c r="K89" s="29"/>
      <c r="L89" s="29"/>
      <c r="M89" s="26" t="str">
        <f t="shared" si="11"/>
        <v>услуга/месяц</v>
      </c>
      <c r="N89" s="48">
        <f t="shared" si="11"/>
        <v>7600</v>
      </c>
      <c r="O89" s="30"/>
      <c r="P89" s="49">
        <f t="shared" si="12"/>
        <v>12</v>
      </c>
      <c r="Q89" s="50">
        <f t="shared" ref="Q89:Q90" si="13">P89*O89</f>
        <v>0</v>
      </c>
      <c r="R89" s="18"/>
      <c r="S89" s="18"/>
      <c r="T89" s="18"/>
      <c r="U89" s="18"/>
      <c r="V89" s="18"/>
      <c r="W89" s="18"/>
      <c r="X89" s="18"/>
      <c r="Y89" s="18"/>
      <c r="Z89" s="18"/>
      <c r="AA89" s="18"/>
    </row>
    <row r="90" spans="1:27" s="17" customFormat="1" ht="25.5" x14ac:dyDescent="0.25">
      <c r="B90" s="37"/>
      <c r="C90" s="28" t="s">
        <v>25</v>
      </c>
      <c r="D90" s="26" t="s">
        <v>26</v>
      </c>
      <c r="E90" s="24">
        <v>6700</v>
      </c>
      <c r="F90" s="27">
        <v>12</v>
      </c>
      <c r="G90" s="38">
        <f t="shared" si="10"/>
        <v>80400</v>
      </c>
      <c r="H90" s="18"/>
      <c r="I90" s="37"/>
      <c r="J90" s="28" t="s">
        <v>25</v>
      </c>
      <c r="K90" s="29"/>
      <c r="L90" s="29"/>
      <c r="M90" s="26" t="str">
        <f t="shared" si="11"/>
        <v>услуга/месяц</v>
      </c>
      <c r="N90" s="48">
        <f t="shared" si="11"/>
        <v>6700</v>
      </c>
      <c r="O90" s="30"/>
      <c r="P90" s="49">
        <f t="shared" si="12"/>
        <v>12</v>
      </c>
      <c r="Q90" s="50">
        <f t="shared" si="13"/>
        <v>0</v>
      </c>
      <c r="R90" s="18"/>
      <c r="S90" s="18"/>
      <c r="T90" s="18"/>
      <c r="U90" s="18"/>
      <c r="V90" s="18"/>
      <c r="W90" s="18"/>
      <c r="X90" s="18"/>
      <c r="Y90" s="18"/>
      <c r="Z90" s="18"/>
      <c r="AA90" s="18"/>
    </row>
    <row r="91" spans="1:27" ht="21" customHeight="1" thickBot="1" x14ac:dyDescent="0.3">
      <c r="A91" s="6"/>
      <c r="B91" s="60" t="s">
        <v>5</v>
      </c>
      <c r="C91" s="61"/>
      <c r="D91" s="61"/>
      <c r="E91" s="61"/>
      <c r="F91" s="62"/>
      <c r="G91" s="32">
        <f>G9+G14+G18+G20+G24+G29+G34+G37+G38+G39+G44+G48+G58+G59+G61+G66+G71+G76+G81+G86+G53</f>
        <v>4150284.7199999997</v>
      </c>
      <c r="H91" s="2"/>
      <c r="I91" s="60" t="s">
        <v>5</v>
      </c>
      <c r="J91" s="61"/>
      <c r="K91" s="61"/>
      <c r="L91" s="61"/>
      <c r="M91" s="61"/>
      <c r="N91" s="61"/>
      <c r="O91" s="61"/>
      <c r="P91" s="62"/>
      <c r="Q91" s="32">
        <f>Q9+Q14+Q18+Q20+Q24+Q29+Q34+Q37+Q38+Q39+Q44+Q48+Q58+Q59+Q61+Q66+Q71+Q76+Q81+Q86+Q53</f>
        <v>0</v>
      </c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" customHeight="1" x14ac:dyDescent="0.25">
      <c r="A92" s="6"/>
      <c r="B92" s="75" t="s">
        <v>14</v>
      </c>
      <c r="C92" s="76"/>
      <c r="D92" s="76"/>
      <c r="E92" s="76"/>
      <c r="F92" s="12">
        <v>0.2</v>
      </c>
      <c r="G92" s="9">
        <f>G91*F92</f>
        <v>830056.94400000002</v>
      </c>
      <c r="H92" s="1"/>
      <c r="I92" s="75" t="s">
        <v>14</v>
      </c>
      <c r="J92" s="76"/>
      <c r="K92" s="76"/>
      <c r="L92" s="76"/>
      <c r="M92" s="76"/>
      <c r="N92" s="76"/>
      <c r="O92" s="76"/>
      <c r="P92" s="12">
        <v>0.2</v>
      </c>
      <c r="Q92" s="9">
        <f>Q91*P92</f>
        <v>0</v>
      </c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thickBot="1" x14ac:dyDescent="0.3">
      <c r="A93" s="6"/>
      <c r="B93" s="63" t="s">
        <v>6</v>
      </c>
      <c r="C93" s="64"/>
      <c r="D93" s="64"/>
      <c r="E93" s="64"/>
      <c r="F93" s="65"/>
      <c r="G93" s="55">
        <f>G91+G92</f>
        <v>4980341.6639999999</v>
      </c>
      <c r="H93" s="1"/>
      <c r="I93" s="72" t="s">
        <v>6</v>
      </c>
      <c r="J93" s="73"/>
      <c r="K93" s="73"/>
      <c r="L93" s="73"/>
      <c r="M93" s="73"/>
      <c r="N93" s="73"/>
      <c r="O93" s="73"/>
      <c r="P93" s="74"/>
      <c r="Q93" s="10">
        <f>Q91+Q92</f>
        <v>0</v>
      </c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33.75" customHeight="1" x14ac:dyDescent="0.25">
      <c r="B94" s="81"/>
      <c r="C94" s="81"/>
      <c r="D94" s="81"/>
      <c r="E94" s="81"/>
      <c r="F94" s="81"/>
      <c r="G94" s="81"/>
      <c r="H94" s="2"/>
      <c r="I94" s="1"/>
      <c r="J94" s="1"/>
      <c r="K94" s="1"/>
      <c r="L94" s="1"/>
      <c r="M94" s="2"/>
      <c r="N94" s="2"/>
      <c r="O94" s="2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1.5" customHeight="1" x14ac:dyDescent="0.25">
      <c r="B95" s="81"/>
      <c r="C95" s="81"/>
      <c r="D95" s="81"/>
      <c r="E95" s="81"/>
      <c r="F95" s="81"/>
      <c r="G95" s="81"/>
      <c r="H95" s="3"/>
      <c r="I95" s="3"/>
      <c r="J95" s="85" t="s">
        <v>15</v>
      </c>
      <c r="K95" s="86"/>
      <c r="L95" s="15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1"/>
    </row>
    <row r="96" spans="1:27" ht="19.5" x14ac:dyDescent="0.25">
      <c r="J96" s="80"/>
      <c r="K96" s="80"/>
      <c r="L96" s="13"/>
      <c r="AA96" s="1"/>
    </row>
    <row r="97" spans="7:17" ht="16.5" x14ac:dyDescent="0.25">
      <c r="G97" s="51"/>
      <c r="J97" s="79"/>
      <c r="K97" s="79"/>
      <c r="L97" s="14"/>
    </row>
    <row r="98" spans="7:17" ht="19.5" x14ac:dyDescent="0.25">
      <c r="J98" s="80"/>
      <c r="K98" s="80"/>
      <c r="L98" s="13"/>
    </row>
    <row r="101" spans="7:17" ht="15.75" thickBot="1" x14ac:dyDescent="0.3"/>
    <row r="102" spans="7:17" ht="15.75" thickBot="1" x14ac:dyDescent="0.3">
      <c r="Q102" s="19"/>
    </row>
  </sheetData>
  <sheetProtection formatCells="0" formatColumns="0" formatRows="0" insertRows="0" deleteRows="0"/>
  <mergeCells count="19">
    <mergeCell ref="J97:K97"/>
    <mergeCell ref="J98:K98"/>
    <mergeCell ref="J96:K96"/>
    <mergeCell ref="B95:G95"/>
    <mergeCell ref="I7:Q7"/>
    <mergeCell ref="I91:P91"/>
    <mergeCell ref="B94:G94"/>
    <mergeCell ref="J95:K95"/>
    <mergeCell ref="B1:Q1"/>
    <mergeCell ref="B3:E3"/>
    <mergeCell ref="B91:F91"/>
    <mergeCell ref="B93:F93"/>
    <mergeCell ref="B4:G4"/>
    <mergeCell ref="B7:G7"/>
    <mergeCell ref="I93:P93"/>
    <mergeCell ref="B92:E92"/>
    <mergeCell ref="I92:O92"/>
    <mergeCell ref="I4:L4"/>
    <mergeCell ref="I3:Q3"/>
  </mergeCells>
  <pageMargins left="0.23622047244094491" right="0.23622047244094491" top="0.35433070866141736" bottom="0.35433070866141736" header="0.31496062992125984" footer="0.31496062992125984"/>
  <pageSetup paperSize="9" scale="52" fitToHeight="0" orientation="landscape" r:id="rId1"/>
  <rowBreaks count="3" manualBreakCount="3">
    <brk id="28" max="16" man="1"/>
    <brk id="57" max="16" man="1"/>
    <brk id="8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Структура НМЦ и форма КП</vt:lpstr>
      <vt:lpstr>'Структура НМЦ и форма КП'!Заголовки_для_печати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Егорова С.А.</cp:lastModifiedBy>
  <cp:lastPrinted>2021-08-11T08:49:20Z</cp:lastPrinted>
  <dcterms:created xsi:type="dcterms:W3CDTF">2018-05-22T01:14:50Z</dcterms:created>
  <dcterms:modified xsi:type="dcterms:W3CDTF">2021-08-26T06:21:18Z</dcterms:modified>
</cp:coreProperties>
</file>